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38a1bfc1020251/Desktop/"/>
    </mc:Choice>
  </mc:AlternateContent>
  <xr:revisionPtr revIDLastSave="0" documentId="8_{44A56D3F-AC0A-4A49-9A5A-6087643F87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dmin Checklist" sheetId="6" r:id="rId1"/>
    <sheet name="Evaluation" sheetId="1" r:id="rId2"/>
    <sheet name="Notes &amp; Scoring" sheetId="5" r:id="rId3"/>
    <sheet name=" Evaluator 1 Comments" sheetId="8" r:id="rId4"/>
    <sheet name="Evaluator 2 comments" sheetId="7" r:id="rId5"/>
    <sheet name="Evaluator 3 Comments" sheetId="9" r:id="rId6"/>
  </sheets>
  <definedNames>
    <definedName name="_xlnm.Print_Area" localSheetId="1">Evaluation!$A$1:$P$34</definedName>
    <definedName name="_xlnm.Print_Area" localSheetId="2">'Notes &amp; Scoring'!$A$1:$B$27</definedName>
  </definedNames>
  <calcPr calcId="191029"/>
</workbook>
</file>

<file path=xl/calcChain.xml><?xml version="1.0" encoding="utf-8"?>
<calcChain xmlns="http://schemas.openxmlformats.org/spreadsheetml/2006/main">
  <c r="Q27" i="1" l="1"/>
  <c r="R27" i="1"/>
  <c r="S27" i="1"/>
  <c r="T27" i="1"/>
  <c r="Q12" i="1"/>
  <c r="R12" i="1"/>
  <c r="S12" i="1"/>
  <c r="T12" i="1"/>
  <c r="M5" i="1"/>
  <c r="L27" i="1" l="1"/>
  <c r="K27" i="1"/>
  <c r="J27" i="1"/>
  <c r="I27" i="1"/>
  <c r="H27" i="1"/>
  <c r="G27" i="1"/>
  <c r="F27" i="1"/>
  <c r="E27" i="1"/>
  <c r="P20" i="1" l="1"/>
  <c r="P21" i="1"/>
  <c r="P22" i="1"/>
  <c r="P23" i="1"/>
  <c r="P24" i="1"/>
  <c r="P25" i="1"/>
  <c r="P26" i="1"/>
  <c r="O20" i="1"/>
  <c r="O21" i="1"/>
  <c r="O22" i="1"/>
  <c r="O23" i="1"/>
  <c r="O24" i="1"/>
  <c r="O25" i="1"/>
  <c r="O26" i="1"/>
  <c r="N20" i="1"/>
  <c r="N21" i="1"/>
  <c r="N22" i="1"/>
  <c r="N23" i="1"/>
  <c r="N24" i="1"/>
  <c r="N25" i="1"/>
  <c r="N26" i="1"/>
  <c r="P19" i="1"/>
  <c r="O19" i="1"/>
  <c r="N19" i="1"/>
  <c r="P15" i="1"/>
  <c r="P16" i="1"/>
  <c r="P14" i="1"/>
  <c r="O15" i="1"/>
  <c r="O16" i="1"/>
  <c r="O14" i="1"/>
  <c r="N15" i="1"/>
  <c r="N16" i="1"/>
  <c r="N14" i="1"/>
  <c r="P6" i="1"/>
  <c r="P7" i="1"/>
  <c r="P8" i="1"/>
  <c r="P9" i="1"/>
  <c r="P10" i="1"/>
  <c r="P11" i="1"/>
  <c r="P5" i="1"/>
  <c r="O6" i="1"/>
  <c r="O7" i="1"/>
  <c r="O8" i="1"/>
  <c r="O9" i="1"/>
  <c r="O10" i="1"/>
  <c r="O11" i="1"/>
  <c r="O5" i="1"/>
  <c r="N6" i="1"/>
  <c r="N7" i="1"/>
  <c r="N8" i="1"/>
  <c r="N9" i="1"/>
  <c r="N10" i="1"/>
  <c r="N11" i="1"/>
  <c r="N5" i="1"/>
  <c r="M20" i="1"/>
  <c r="M21" i="1"/>
  <c r="M22" i="1"/>
  <c r="M23" i="1"/>
  <c r="M24" i="1"/>
  <c r="M25" i="1"/>
  <c r="M26" i="1"/>
  <c r="M19" i="1"/>
  <c r="M15" i="1"/>
  <c r="M16" i="1"/>
  <c r="M14" i="1"/>
  <c r="M6" i="1"/>
  <c r="M7" i="1"/>
  <c r="M8" i="1"/>
  <c r="M9" i="1"/>
  <c r="M10" i="1"/>
  <c r="M11" i="1"/>
  <c r="P12" i="1" l="1"/>
  <c r="P27" i="1"/>
  <c r="N27" i="1"/>
  <c r="O27" i="1"/>
  <c r="M27" i="1"/>
  <c r="N12" i="1"/>
  <c r="O12" i="1"/>
  <c r="M12" i="1"/>
  <c r="C28" i="1"/>
  <c r="Q13" i="1" l="1"/>
  <c r="R13" i="1"/>
  <c r="Q18" i="1"/>
  <c r="R18" i="1"/>
  <c r="K12" i="1"/>
  <c r="L12" i="1"/>
  <c r="K13" i="1"/>
  <c r="L13" i="1"/>
  <c r="K17" i="1"/>
  <c r="L17" i="1"/>
  <c r="K18" i="1"/>
  <c r="L18" i="1"/>
  <c r="L30" i="1" l="1"/>
  <c r="K30" i="1"/>
  <c r="M13" i="1"/>
  <c r="M42" i="1"/>
  <c r="F18" i="1" l="1"/>
  <c r="G18" i="1"/>
  <c r="H18" i="1"/>
  <c r="I18" i="1"/>
  <c r="J18" i="1"/>
  <c r="M18" i="1"/>
  <c r="N18" i="1"/>
  <c r="O18" i="1"/>
  <c r="S18" i="1"/>
  <c r="T18" i="1"/>
  <c r="E18" i="1"/>
  <c r="N13" i="1"/>
  <c r="O13" i="1"/>
  <c r="P13" i="1"/>
  <c r="S13" i="1"/>
  <c r="T13" i="1"/>
  <c r="F13" i="1"/>
  <c r="G13" i="1"/>
  <c r="H13" i="1"/>
  <c r="I13" i="1"/>
  <c r="J13" i="1"/>
  <c r="E13" i="1"/>
  <c r="C18" i="1"/>
  <c r="C13" i="1" s="1"/>
  <c r="C4" i="1"/>
  <c r="F17" i="1" l="1"/>
  <c r="G17" i="1"/>
  <c r="H17" i="1"/>
  <c r="H30" i="1" s="1"/>
  <c r="I17" i="1"/>
  <c r="J17" i="1"/>
  <c r="J30" i="1" s="1"/>
  <c r="E17" i="1"/>
  <c r="F12" i="1"/>
  <c r="G12" i="1"/>
  <c r="H12" i="1"/>
  <c r="I12" i="1"/>
  <c r="J12" i="1"/>
  <c r="E12" i="1"/>
  <c r="I30" i="1" l="1"/>
  <c r="O17" i="1"/>
  <c r="O31" i="1" s="1"/>
  <c r="Q17" i="1"/>
  <c r="Q31" i="1" s="1"/>
  <c r="S17" i="1"/>
  <c r="S31" i="1" s="1"/>
  <c r="T17" i="1"/>
  <c r="T31" i="1" s="1"/>
  <c r="N17" i="1"/>
  <c r="N31" i="1" s="1"/>
  <c r="P17" i="1"/>
  <c r="P31" i="1" s="1"/>
  <c r="R17" i="1"/>
  <c r="R31" i="1" s="1"/>
  <c r="M17" i="1"/>
  <c r="M31" i="1" s="1"/>
  <c r="G30" i="1"/>
  <c r="F30" i="1"/>
  <c r="E30" i="1"/>
</calcChain>
</file>

<file path=xl/sharedStrings.xml><?xml version="1.0" encoding="utf-8"?>
<sst xmlns="http://schemas.openxmlformats.org/spreadsheetml/2006/main" count="181" uniqueCount="127">
  <si>
    <t>WEIGHTING</t>
  </si>
  <si>
    <t>ITEM</t>
  </si>
  <si>
    <t>Tender 1</t>
  </si>
  <si>
    <t>Tender 2</t>
  </si>
  <si>
    <t>Tender 3</t>
  </si>
  <si>
    <t xml:space="preserve"> </t>
  </si>
  <si>
    <t>Tender 4</t>
  </si>
  <si>
    <t>Tender 5</t>
  </si>
  <si>
    <t>Tender 6</t>
  </si>
  <si>
    <t>Financial Analysis</t>
  </si>
  <si>
    <t>Total Score - Section 1</t>
  </si>
  <si>
    <t>Did the bidder offer evidence of experience with projects of a similar technical level?</t>
  </si>
  <si>
    <t>Fully weighted scores</t>
  </si>
  <si>
    <t>Total Score - Section 2</t>
  </si>
  <si>
    <t>Total Score - Section 3</t>
  </si>
  <si>
    <t>1T</t>
  </si>
  <si>
    <t>2T</t>
  </si>
  <si>
    <t>3T</t>
  </si>
  <si>
    <t>General Notes</t>
  </si>
  <si>
    <t>Yellow Cells</t>
  </si>
  <si>
    <t>Blue cells</t>
  </si>
  <si>
    <t>Amendments</t>
  </si>
  <si>
    <t>Weighting</t>
  </si>
  <si>
    <t>CRITERIA</t>
  </si>
  <si>
    <t>n.b. In some cases multiple bidders can achieve the same score where they have submitted the same level of evidence.</t>
  </si>
  <si>
    <t>5 = can complete in less time than expected, 4 =  yes, with no caveats, 3 = yes, with acceptable caveats, 2 = yes, but with unacceptable caveats, 1 = no, but within a reasonable timescale, 0 = no</t>
  </si>
  <si>
    <t>5 = yes, 0= no</t>
  </si>
  <si>
    <t>5 = no history of any accidents (major or minor) 3 = no history of major accidents, 1 = no history of major accidents in over 2 years, 0 = no evidence of a track record in H&amp;S</t>
  </si>
  <si>
    <t>5 = more than one positive referee submitted and checked, 3 = one positive referee submitted and checked, 0= no referees in submission / negative responses from referees</t>
  </si>
  <si>
    <t>2.1 (non construction)</t>
  </si>
  <si>
    <t>2.1 (construction)</t>
  </si>
  <si>
    <t>5 should be awarded to the bidder with the highest percentage of the workforce being Bermudian, down to 0 for the least percentage of Bermudians</t>
  </si>
  <si>
    <t>The bidder has no outstanding Government debt</t>
  </si>
  <si>
    <t>Following financial checks, i.e. checking a bank reference,  the following scores should be awarded - 5 = all financial checks sound, 3 = minor financial concerns, 1 = major financial concerns, 0 = no evidence provided / evidence of severe financial instability</t>
  </si>
  <si>
    <t>5 = substantive evidence that apprenticeships/training positions in place, 3 = some evidence of apprentiships/training in place, 0 = no evidence of apprenticeships/training in place</t>
  </si>
  <si>
    <t>Is the bidder able to complete the work within the required timeframe?</t>
  </si>
  <si>
    <t>Does the bidder have a good track record of ensuring the health, safety and welfare at work of all their employees?</t>
  </si>
  <si>
    <t>Were the bidder's referees positive about their experience of working with the contractor/vendor/supplier, and would they use the bidder again?</t>
  </si>
  <si>
    <t>Has the bidder performed well on previous Government projects?</t>
  </si>
  <si>
    <t>The bidder is in a stable financial position</t>
  </si>
  <si>
    <t>Price (include all costs)</t>
  </si>
  <si>
    <t>Does the bidder offer evidence that they have sufficient, suitably experienced resources available to complete the work?</t>
  </si>
  <si>
    <t>SCORES  - See Notes &amp; Scoring Tab</t>
  </si>
  <si>
    <t>Weighted Scores</t>
  </si>
  <si>
    <t>Is the bidder a Specified Business?</t>
  </si>
  <si>
    <t>Does the bidder have (i) a safety and health policy; (ii) a sustainable goods and/or services policy; and (iii) an environmental policy?</t>
  </si>
  <si>
    <t>Does the bidder offer evidence of (i) providing mentoring, apprenticeships or training opportunities for Bermudians, or (ii) being willing to offer them?</t>
  </si>
  <si>
    <t>Social, Economic and Environmental</t>
  </si>
  <si>
    <t>Experience and Capability</t>
  </si>
  <si>
    <t>Does the bidder clearly demonstrate the ability to meet the Government's requirements?</t>
  </si>
  <si>
    <t>Number of Bermudians employed by the bidder</t>
  </si>
  <si>
    <t>Bidder's Name</t>
  </si>
  <si>
    <t>Will the bidder use a Specified Business(es) in their supply chain?</t>
  </si>
  <si>
    <t>Will the bidder use a Specified Business(es) as a subcontractor(s)?</t>
  </si>
  <si>
    <r>
      <t xml:space="preserve">Information in the yellow cells is </t>
    </r>
    <r>
      <rPr>
        <b/>
        <i/>
        <sz val="10"/>
        <rFont val="Arial"/>
        <family val="2"/>
      </rPr>
      <t>not to be changed</t>
    </r>
    <r>
      <rPr>
        <sz val="10"/>
        <rFont val="Arial"/>
        <family val="2"/>
      </rPr>
      <t xml:space="preserve"> as these cells contain calculation formulae and/or mandatory information </t>
    </r>
  </si>
  <si>
    <t>Award a maximum of 5 points to each bid based on the bidder's demonstration of their technical knowledge and understanding of the tender requirements</t>
  </si>
  <si>
    <r>
      <t xml:space="preserve">5 = more than one project at a similar level, 3 = one project at a similar level, 0 = no projects at a similar level.  </t>
    </r>
    <r>
      <rPr>
        <b/>
        <i/>
        <sz val="10"/>
        <rFont val="Arial"/>
        <family val="2"/>
      </rPr>
      <t>NB this should not be based solely on Govt</t>
    </r>
    <r>
      <rPr>
        <sz val="10"/>
        <rFont val="Arial"/>
        <family val="2"/>
      </rPr>
      <t xml:space="preserve">. </t>
    </r>
    <r>
      <rPr>
        <b/>
        <i/>
        <sz val="10"/>
        <rFont val="Arial"/>
        <family val="2"/>
      </rPr>
      <t>experience.</t>
    </r>
  </si>
  <si>
    <t>5 should be awarded to the bidder with the highest number of Bermudian employees, down to 0 for the least number of Bermudians</t>
  </si>
  <si>
    <t>5 = Yes, 0 = No</t>
  </si>
  <si>
    <t>C. MANDATORY SUBMISSION REQUIREMENTS</t>
  </si>
  <si>
    <t>Yes/No</t>
  </si>
  <si>
    <t xml:space="preserve">Each Proposal/Quotation must include </t>
  </si>
  <si>
    <t>Pass/Fail</t>
  </si>
  <si>
    <t xml:space="preserve">Mandatory Submission Requirements </t>
  </si>
  <si>
    <t xml:space="preserve">1.  Submission Form (Appendix B) completed and signed by an authorized representative of the respondent. </t>
  </si>
  <si>
    <t>P/F</t>
  </si>
  <si>
    <t>2. Pricing Form (Appendix C)  (and/or related Annex)</t>
  </si>
  <si>
    <t xml:space="preserve">3. Certificate of Confirmation of Non-Collusion                                                    (Appendix E)
</t>
  </si>
  <si>
    <t>Technical Proposal includes method statement on how the work is to be completed and timeline</t>
  </si>
  <si>
    <t>References</t>
  </si>
  <si>
    <t>Attach a copy of the Company`s Certificate of Incorporation (if incorporated)</t>
  </si>
  <si>
    <t>Include a letter from principal bank confirming credit status of Bidder</t>
  </si>
  <si>
    <t>Number of Fails</t>
  </si>
  <si>
    <t># of Fails</t>
  </si>
  <si>
    <t>Financial Checks</t>
  </si>
  <si>
    <t>Technical Proposal</t>
  </si>
  <si>
    <t>Tender 7</t>
  </si>
  <si>
    <t>Tender 8</t>
  </si>
  <si>
    <t>Technical Proposal and References</t>
  </si>
  <si>
    <t>Technical Proposal and references</t>
  </si>
  <si>
    <t>Technical Proposal, Health and Safety policies</t>
  </si>
  <si>
    <r>
      <t xml:space="preserve">4. Other Mandatory Submission Requirements </t>
    </r>
    <r>
      <rPr>
        <b/>
        <sz val="11"/>
        <color theme="0" tint="-0.499984740745262"/>
        <rFont val="Arial"/>
        <family val="2"/>
      </rPr>
      <t>(examples)</t>
    </r>
  </si>
  <si>
    <t>To be evaluated? (Qualifed or Disqualifed)</t>
  </si>
  <si>
    <t>RFx name and reference #</t>
  </si>
  <si>
    <r>
      <rPr>
        <b/>
        <sz val="11"/>
        <rFont val="Arial"/>
        <family val="2"/>
      </rPr>
      <t xml:space="preserve">Submission Deadline and Time </t>
    </r>
    <r>
      <rPr>
        <b/>
        <sz val="11"/>
        <color rgb="FFFF0000"/>
        <rFont val="Arial"/>
        <family val="2"/>
      </rPr>
      <t>(insert date)</t>
    </r>
  </si>
  <si>
    <r>
      <t xml:space="preserve">Blue cells are for the evaluation team to fill in. </t>
    </r>
    <r>
      <rPr>
        <sz val="10"/>
        <color rgb="FFFF0000"/>
        <rFont val="Arial"/>
        <family val="2"/>
      </rPr>
      <t>Section 1 Experience and Capability (1.1-1.7) should be tailored and supplemented to reflect criteria within the RFx (solicitation) document</t>
    </r>
    <r>
      <rPr>
        <sz val="10"/>
        <rFont val="Arial"/>
        <family val="2"/>
      </rPr>
      <t>. Bidders' names should be inserted prior to circulation to the full team to ensure continuity</t>
    </r>
  </si>
  <si>
    <r>
      <t xml:space="preserve">The weighting of sections 1 and 2 can be amended; however, Section 3 weighting of </t>
    </r>
    <r>
      <rPr>
        <b/>
        <sz val="10"/>
        <color rgb="FFFF0000"/>
        <rFont val="Arial"/>
        <family val="2"/>
      </rPr>
      <t>30%</t>
    </r>
    <r>
      <rPr>
        <sz val="10"/>
        <color rgb="FFFF0000"/>
        <rFont val="Arial"/>
        <family val="2"/>
      </rPr>
      <t xml:space="preserve"> is mandatory</t>
    </r>
  </si>
  <si>
    <r>
      <t>Amendments to the criteria (except yellow areas) are permissible according to the purchasing requirements, but must be authorised in advance by the</t>
    </r>
    <r>
      <rPr>
        <sz val="10"/>
        <color rgb="FFFF0000"/>
        <rFont val="Arial"/>
        <family val="2"/>
      </rPr>
      <t xml:space="preserve"> Director of Office of Project Management and Procurement (OPMP). Cabinet may from time to time approve amendments to the criteria specified in the Government’s standard evaluation matrix; public officers will be made aware of any changes.</t>
    </r>
  </si>
  <si>
    <r>
      <t xml:space="preserve">5 = more than one project at a similar level, 3 = one project at a similar level, 0 = no projects at a similar level.  </t>
    </r>
    <r>
      <rPr>
        <b/>
        <i/>
        <sz val="10"/>
        <color rgb="FFFF0000"/>
        <rFont val="Arial"/>
        <family val="2"/>
      </rPr>
      <t>NB this should not be based solely on Govt</t>
    </r>
    <r>
      <rPr>
        <sz val="10"/>
        <color rgb="FFFF0000"/>
        <rFont val="Arial"/>
        <family val="2"/>
      </rPr>
      <t xml:space="preserve">. </t>
    </r>
    <r>
      <rPr>
        <b/>
        <i/>
        <sz val="10"/>
        <color rgb="FFFF0000"/>
        <rFont val="Arial"/>
        <family val="2"/>
      </rPr>
      <t>experience.</t>
    </r>
  </si>
  <si>
    <r>
      <t xml:space="preserve">Following financial checks with Social Insurance, the Accountant General's Department's Debt Collection Section, the </t>
    </r>
    <r>
      <rPr>
        <sz val="10"/>
        <color rgb="FFFF0000"/>
        <rFont val="Arial"/>
        <family val="2"/>
      </rPr>
      <t xml:space="preserve">Bermuda Health Council </t>
    </r>
    <r>
      <rPr>
        <sz val="10"/>
        <rFont val="Arial"/>
        <family val="2"/>
      </rPr>
      <t>and the Tax Commissioner the following scores should be awarded: - 5 = all financial checks sound, 3 = minor financial concerns, 1 = major financial concerns, 0 = no evidence provided / evidence of severe financial instability</t>
    </r>
  </si>
  <si>
    <t>A specified business will be used in the bidder's supply chain 5 = Yes, 0 = No</t>
  </si>
  <si>
    <t>A specified business will be used as an subcontractor with this bidder 5= Yes, 0 = No</t>
  </si>
  <si>
    <t>5= bidder has i) a safety and health policy for this project and company ii) as sustainable goods and/or services policy, and iii) an company environmental policy. 4 = bidder has only has two of the i) ii) or iii). 3= bidder only has only has one of the i), ii) or iii). 0 = bidder has none of these policies.</t>
  </si>
  <si>
    <t>5 = !00% to 75%, 4 = 74% to 50%, 3 = 40% to 30%, 2=10% to 29%, 1 = 1 to 9%, 0 =0%</t>
  </si>
  <si>
    <t>Sections / Scoring notes</t>
  </si>
  <si>
    <r>
      <rPr>
        <b/>
        <sz val="11"/>
        <color rgb="FFFF0000"/>
        <rFont val="Arial"/>
        <family val="2"/>
      </rPr>
      <t>Evaluator's</t>
    </r>
    <r>
      <rPr>
        <b/>
        <sz val="11"/>
        <rFont val="Arial"/>
        <family val="2"/>
      </rPr>
      <t xml:space="preserve"> Comments</t>
    </r>
  </si>
  <si>
    <r>
      <t xml:space="preserve">Percentage of Bermudians employed </t>
    </r>
    <r>
      <rPr>
        <sz val="11"/>
        <color rgb="FFFF0000"/>
        <rFont val="Arial"/>
        <family val="2"/>
      </rPr>
      <t>in this activity</t>
    </r>
  </si>
  <si>
    <t>Technical Proposal - Schedule</t>
  </si>
  <si>
    <t xml:space="preserve">Pricing sheet </t>
  </si>
  <si>
    <t>Total %</t>
  </si>
  <si>
    <t>Total Score out of 100</t>
  </si>
  <si>
    <t>Local Benefit Form</t>
  </si>
  <si>
    <t>See the Government's Standard Local Benefit Form</t>
  </si>
  <si>
    <r>
      <rPr>
        <b/>
        <sz val="10"/>
        <rFont val="Arial"/>
        <family val="2"/>
      </rPr>
      <t xml:space="preserve">Issuance of </t>
    </r>
    <r>
      <rPr>
        <b/>
        <sz val="10"/>
        <color rgb="FFFF0000"/>
        <rFont val="Arial"/>
        <family val="2"/>
      </rPr>
      <t xml:space="preserve">RFx or contracts valued at least $50,000.00 (Code 28.4). </t>
    </r>
  </si>
  <si>
    <t>All Request for Proposals (RFP), and other RFx, or contracts valued at least $50,000 issued must contain a summary of the evaluation criteria and weighting to be used. The public officer responsible for the purchase/solicitation must ensure that all mandatory evaluation criteria are covered in the bidding document/specification/information requirements.</t>
  </si>
  <si>
    <t>Examples of supporting documentation to consider</t>
  </si>
  <si>
    <t>Does this business owner qualifies under section 3.2 which speaks of the Government's aims?</t>
  </si>
  <si>
    <t xml:space="preserve">Bidders responded On Time (yes or no) </t>
  </si>
  <si>
    <r>
      <t xml:space="preserve">Bid Opening Date </t>
    </r>
    <r>
      <rPr>
        <b/>
        <sz val="11"/>
        <color rgb="FFFF0000"/>
        <rFont val="Arial"/>
        <family val="2"/>
      </rPr>
      <t xml:space="preserve">(September 20, 2021) </t>
    </r>
  </si>
  <si>
    <t>P</t>
  </si>
  <si>
    <t>Y</t>
  </si>
  <si>
    <t>Aircare</t>
  </si>
  <si>
    <t>Airpro</t>
  </si>
  <si>
    <t>BAC</t>
  </si>
  <si>
    <t>p</t>
  </si>
  <si>
    <r>
      <t xml:space="preserve">5 = equal to or within 15% of estimate, 4 = between 16% to 30% (over or under) of estimate , 3 = between 30% to 40% (over or under) of estimate, 2 = between 40% and 50% (over or under) of estimate, 0 = over 50% more or less than estimate </t>
    </r>
    <r>
      <rPr>
        <sz val="10"/>
        <color rgb="FFFF0000"/>
        <rFont val="Arial"/>
        <family val="2"/>
      </rPr>
      <t>N/A</t>
    </r>
  </si>
  <si>
    <r>
      <t>5 = lowest bid, 4 = next lowest, etc. until 0 = most expensive (</t>
    </r>
    <r>
      <rPr>
        <sz val="10"/>
        <color rgb="FFFF0000"/>
        <rFont val="Arial"/>
        <family val="2"/>
      </rPr>
      <t>Applicable)</t>
    </r>
  </si>
  <si>
    <t>Operators Lounge</t>
  </si>
  <si>
    <t>Tender Ref: 01/2024</t>
  </si>
  <si>
    <t>Contractor 1</t>
  </si>
  <si>
    <t>Contractor 2</t>
  </si>
  <si>
    <t>Contractor 3</t>
  </si>
  <si>
    <t>Contractor 4</t>
  </si>
  <si>
    <t>Contractor 5</t>
  </si>
  <si>
    <t>Contractor 6</t>
  </si>
  <si>
    <t>Contractor 7</t>
  </si>
  <si>
    <t>Contractor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</si>
</sst>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theme="0"/>
      <name val="Arial"/>
      <family val="2"/>
    </font>
    <font>
      <b/>
      <i/>
      <sz val="11"/>
      <color theme="9" tint="-0.249977111117893"/>
      <name val="Arial"/>
      <family val="2"/>
    </font>
    <font>
      <i/>
      <sz val="11"/>
      <color theme="9" tint="-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4" xfId="0" applyFont="1" applyBorder="1" applyAlignment="1">
      <alignment vertical="top" wrapText="1"/>
    </xf>
    <xf numFmtId="0" fontId="0" fillId="0" borderId="0" xfId="0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3" fillId="0" borderId="30" xfId="0" applyFont="1" applyBorder="1" applyAlignment="1">
      <alignment vertical="top" wrapText="1"/>
    </xf>
    <xf numFmtId="0" fontId="3" fillId="4" borderId="30" xfId="0" applyFont="1" applyFill="1" applyBorder="1" applyAlignment="1">
      <alignment vertical="top" wrapText="1"/>
    </xf>
    <xf numFmtId="0" fontId="3" fillId="5" borderId="30" xfId="0" applyFont="1" applyFill="1" applyBorder="1" applyAlignment="1">
      <alignment vertical="top" wrapText="1"/>
    </xf>
    <xf numFmtId="0" fontId="8" fillId="0" borderId="0" xfId="0" applyFont="1"/>
    <xf numFmtId="0" fontId="9" fillId="0" borderId="0" xfId="0" applyFont="1" applyAlignment="1">
      <alignment horizontal="right" indent="1"/>
    </xf>
    <xf numFmtId="0" fontId="8" fillId="0" borderId="30" xfId="0" applyFont="1" applyBorder="1"/>
    <xf numFmtId="0" fontId="8" fillId="0" borderId="1" xfId="0" applyFont="1" applyBorder="1"/>
    <xf numFmtId="0" fontId="8" fillId="0" borderId="15" xfId="0" applyFont="1" applyBorder="1"/>
    <xf numFmtId="0" fontId="7" fillId="0" borderId="37" xfId="0" applyFont="1" applyBorder="1"/>
    <xf numFmtId="0" fontId="8" fillId="0" borderId="38" xfId="0" applyFont="1" applyBorder="1"/>
    <xf numFmtId="0" fontId="7" fillId="0" borderId="9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7" borderId="0" xfId="0" applyFont="1" applyFill="1"/>
    <xf numFmtId="0" fontId="8" fillId="7" borderId="40" xfId="0" applyFont="1" applyFill="1" applyBorder="1"/>
    <xf numFmtId="0" fontId="8" fillId="7" borderId="14" xfId="0" applyFont="1" applyFill="1" applyBorder="1"/>
    <xf numFmtId="0" fontId="8" fillId="7" borderId="1" xfId="0" applyFont="1" applyFill="1" applyBorder="1"/>
    <xf numFmtId="0" fontId="8" fillId="7" borderId="15" xfId="0" applyFont="1" applyFill="1" applyBorder="1"/>
    <xf numFmtId="0" fontId="8" fillId="0" borderId="41" xfId="0" applyFont="1" applyBorder="1"/>
    <xf numFmtId="0" fontId="7" fillId="9" borderId="1" xfId="0" applyFont="1" applyFill="1" applyBorder="1" applyAlignment="1">
      <alignment wrapText="1"/>
    </xf>
    <xf numFmtId="0" fontId="8" fillId="9" borderId="41" xfId="0" applyFont="1" applyFill="1" applyBorder="1"/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5" fillId="0" borderId="0" xfId="0" applyFont="1" applyAlignment="1">
      <alignment wrapText="1"/>
    </xf>
    <xf numFmtId="0" fontId="12" fillId="0" borderId="30" xfId="0" applyFont="1" applyBorder="1" applyAlignment="1">
      <alignment vertical="top" wrapText="1"/>
    </xf>
    <xf numFmtId="0" fontId="5" fillId="0" borderId="24" xfId="0" applyFont="1" applyBorder="1" applyAlignment="1">
      <alignment horizontal="left" vertical="center" wrapText="1"/>
    </xf>
    <xf numFmtId="0" fontId="5" fillId="0" borderId="27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8" fillId="0" borderId="3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10" borderId="1" xfId="0" applyFont="1" applyFill="1" applyBorder="1"/>
    <xf numFmtId="0" fontId="8" fillId="10" borderId="41" xfId="0" applyFont="1" applyFill="1" applyBorder="1"/>
    <xf numFmtId="0" fontId="8" fillId="10" borderId="14" xfId="0" applyFont="1" applyFill="1" applyBorder="1"/>
    <xf numFmtId="0" fontId="8" fillId="10" borderId="15" xfId="0" applyFont="1" applyFill="1" applyBorder="1"/>
    <xf numFmtId="0" fontId="8" fillId="0" borderId="14" xfId="0" applyFont="1" applyBorder="1"/>
    <xf numFmtId="0" fontId="8" fillId="8" borderId="1" xfId="0" applyFont="1" applyFill="1" applyBorder="1"/>
    <xf numFmtId="0" fontId="8" fillId="8" borderId="41" xfId="0" applyFont="1" applyFill="1" applyBorder="1"/>
    <xf numFmtId="0" fontId="8" fillId="8" borderId="14" xfId="0" applyFont="1" applyFill="1" applyBorder="1"/>
    <xf numFmtId="0" fontId="8" fillId="8" borderId="15" xfId="0" applyFont="1" applyFill="1" applyBorder="1"/>
    <xf numFmtId="0" fontId="8" fillId="0" borderId="42" xfId="0" applyFont="1" applyBorder="1"/>
    <xf numFmtId="0" fontId="8" fillId="0" borderId="4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vertical="center" wrapText="1"/>
    </xf>
    <xf numFmtId="9" fontId="7" fillId="4" borderId="20" xfId="0" applyNumberFormat="1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2" fontId="8" fillId="2" borderId="3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2" fontId="6" fillId="5" borderId="21" xfId="0" applyNumberFormat="1" applyFont="1" applyFill="1" applyBorder="1" applyAlignment="1">
      <alignment horizontal="center" vertical="center" wrapText="1"/>
    </xf>
    <xf numFmtId="2" fontId="8" fillId="3" borderId="21" xfId="0" applyNumberFormat="1" applyFont="1" applyFill="1" applyBorder="1" applyAlignment="1">
      <alignment horizontal="left" vertical="center" wrapText="1"/>
    </xf>
    <xf numFmtId="2" fontId="8" fillId="3" borderId="18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9" fontId="9" fillId="4" borderId="20" xfId="0" applyNumberFormat="1" applyFont="1" applyFill="1" applyBorder="1" applyAlignment="1">
      <alignment horizontal="center" vertical="center" wrapText="1"/>
    </xf>
    <xf numFmtId="9" fontId="16" fillId="5" borderId="20" xfId="0" applyNumberFormat="1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left" vertical="center" wrapText="1"/>
    </xf>
    <xf numFmtId="9" fontId="8" fillId="4" borderId="21" xfId="0" applyNumberFormat="1" applyFont="1" applyFill="1" applyBorder="1" applyAlignment="1">
      <alignment horizontal="center" vertical="center" wrapText="1"/>
    </xf>
    <xf numFmtId="2" fontId="8" fillId="4" borderId="21" xfId="0" applyNumberFormat="1" applyFont="1" applyFill="1" applyBorder="1" applyAlignment="1">
      <alignment horizontal="center" vertical="center" wrapText="1"/>
    </xf>
    <xf numFmtId="2" fontId="8" fillId="3" borderId="14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9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16" fillId="5" borderId="6" xfId="0" applyNumberFormat="1" applyFont="1" applyFill="1" applyBorder="1" applyAlignment="1">
      <alignment horizontal="center" vertical="center" wrapText="1"/>
    </xf>
    <xf numFmtId="9" fontId="17" fillId="6" borderId="20" xfId="0" applyNumberFormat="1" applyFont="1" applyFill="1" applyBorder="1" applyAlignment="1">
      <alignment horizontal="center" vertical="center" wrapText="1"/>
    </xf>
    <xf numFmtId="2" fontId="8" fillId="13" borderId="0" xfId="0" applyNumberFormat="1" applyFont="1" applyFill="1" applyAlignment="1">
      <alignment horizontal="left" vertical="center" wrapText="1"/>
    </xf>
    <xf numFmtId="2" fontId="8" fillId="13" borderId="0" xfId="0" applyNumberFormat="1" applyFont="1" applyFill="1" applyAlignment="1">
      <alignment horizontal="center" vertical="center" wrapText="1"/>
    </xf>
    <xf numFmtId="0" fontId="8" fillId="13" borderId="0" xfId="0" applyFont="1" applyFill="1" applyAlignment="1">
      <alignment horizontal="left" vertical="center" wrapText="1"/>
    </xf>
    <xf numFmtId="0" fontId="7" fillId="14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vertical="center" wrapText="1"/>
    </xf>
    <xf numFmtId="9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left" vertical="center" wrapText="1"/>
    </xf>
    <xf numFmtId="2" fontId="8" fillId="14" borderId="8" xfId="0" applyNumberFormat="1" applyFont="1" applyFill="1" applyBorder="1" applyAlignment="1">
      <alignment horizontal="left" vertical="center" wrapText="1"/>
    </xf>
    <xf numFmtId="2" fontId="8" fillId="14" borderId="0" xfId="0" applyNumberFormat="1" applyFont="1" applyFill="1" applyAlignment="1">
      <alignment horizontal="center" vertical="center" wrapText="1"/>
    </xf>
    <xf numFmtId="0" fontId="8" fillId="14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center" vertical="center" wrapText="1"/>
    </xf>
    <xf numFmtId="2" fontId="7" fillId="12" borderId="2" xfId="0" applyNumberFormat="1" applyFont="1" applyFill="1" applyBorder="1" applyAlignment="1">
      <alignment horizontal="center" vertical="center" wrapText="1"/>
    </xf>
    <xf numFmtId="2" fontId="8" fillId="15" borderId="9" xfId="0" applyNumberFormat="1" applyFont="1" applyFill="1" applyBorder="1" applyAlignment="1">
      <alignment horizontal="center" vertical="center" wrapText="1"/>
    </xf>
    <xf numFmtId="2" fontId="8" fillId="15" borderId="3" xfId="0" applyNumberFormat="1" applyFont="1" applyFill="1" applyBorder="1" applyAlignment="1">
      <alignment horizontal="center" vertical="center" wrapText="1"/>
    </xf>
    <xf numFmtId="2" fontId="8" fillId="15" borderId="10" xfId="0" applyNumberFormat="1" applyFont="1" applyFill="1" applyBorder="1" applyAlignment="1">
      <alignment horizontal="center" vertical="center" wrapText="1"/>
    </xf>
    <xf numFmtId="2" fontId="8" fillId="15" borderId="14" xfId="0" applyNumberFormat="1" applyFont="1" applyFill="1" applyBorder="1" applyAlignment="1">
      <alignment horizontal="center" vertical="center" wrapText="1"/>
    </xf>
    <xf numFmtId="2" fontId="8" fillId="15" borderId="1" xfId="0" applyNumberFormat="1" applyFont="1" applyFill="1" applyBorder="1" applyAlignment="1">
      <alignment horizontal="center" vertical="center" wrapText="1"/>
    </xf>
    <xf numFmtId="2" fontId="8" fillId="15" borderId="15" xfId="0" applyNumberFormat="1" applyFont="1" applyFill="1" applyBorder="1" applyAlignment="1">
      <alignment horizontal="center" vertical="center" wrapText="1"/>
    </xf>
    <xf numFmtId="2" fontId="8" fillId="15" borderId="18" xfId="0" applyNumberFormat="1" applyFont="1" applyFill="1" applyBorder="1" applyAlignment="1">
      <alignment horizontal="center" vertical="center" wrapText="1"/>
    </xf>
    <xf numFmtId="2" fontId="8" fillId="15" borderId="4" xfId="0" applyNumberFormat="1" applyFont="1" applyFill="1" applyBorder="1" applyAlignment="1">
      <alignment horizontal="center" vertical="center" wrapText="1"/>
    </xf>
    <xf numFmtId="2" fontId="8" fillId="15" borderId="19" xfId="0" applyNumberFormat="1" applyFont="1" applyFill="1" applyBorder="1" applyAlignment="1">
      <alignment horizontal="center" vertical="center" wrapText="1"/>
    </xf>
    <xf numFmtId="2" fontId="8" fillId="15" borderId="23" xfId="0" applyNumberFormat="1" applyFont="1" applyFill="1" applyBorder="1" applyAlignment="1">
      <alignment horizontal="center" vertical="center" wrapText="1"/>
    </xf>
    <xf numFmtId="2" fontId="8" fillId="15" borderId="4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 wrapText="1"/>
    </xf>
    <xf numFmtId="9" fontId="18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9" fontId="19" fillId="4" borderId="3" xfId="0" applyNumberFormat="1" applyFont="1" applyFill="1" applyBorder="1" applyAlignment="1">
      <alignment horizontal="center" vertical="center" wrapText="1"/>
    </xf>
    <xf numFmtId="9" fontId="19" fillId="4" borderId="3" xfId="0" applyNumberFormat="1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7" fillId="0" borderId="29" xfId="0" applyFont="1" applyBorder="1"/>
    <xf numFmtId="0" fontId="7" fillId="0" borderId="36" xfId="0" applyFont="1" applyBorder="1"/>
    <xf numFmtId="0" fontId="7" fillId="0" borderId="30" xfId="0" applyFont="1" applyBorder="1" applyAlignment="1">
      <alignment wrapText="1"/>
    </xf>
    <xf numFmtId="10" fontId="8" fillId="0" borderId="4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2" fontId="8" fillId="11" borderId="0" xfId="0" applyNumberFormat="1" applyFont="1" applyFill="1" applyAlignment="1">
      <alignment horizontal="left" vertical="center" wrapText="1"/>
    </xf>
    <xf numFmtId="17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8" borderId="0" xfId="0" applyFont="1" applyFill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wrapText="1"/>
    </xf>
    <xf numFmtId="0" fontId="14" fillId="0" borderId="29" xfId="0" applyFont="1" applyBorder="1" applyAlignment="1">
      <alignment wrapText="1"/>
    </xf>
  </cellXfs>
  <cellStyles count="1">
    <cellStyle name="Normal" xfId="0" builtinId="0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workbookViewId="0">
      <selection activeCell="E18" sqref="E18"/>
    </sheetView>
  </sheetViews>
  <sheetFormatPr defaultColWidth="9.28515625" defaultRowHeight="14.25" x14ac:dyDescent="0.2"/>
  <cols>
    <col min="1" max="1" width="48" style="12" bestFit="1" customWidth="1"/>
    <col min="2" max="2" width="13.42578125" style="12" customWidth="1"/>
    <col min="3" max="3" width="19.42578125" style="12" customWidth="1"/>
    <col min="4" max="4" width="17.7109375" style="12" customWidth="1"/>
    <col min="5" max="6" width="19.28515625" style="12" customWidth="1"/>
    <col min="7" max="7" width="18.28515625" style="12" customWidth="1"/>
    <col min="8" max="8" width="23" style="12" customWidth="1"/>
    <col min="9" max="9" width="42.28515625" style="12" customWidth="1"/>
    <col min="10" max="16384" width="9.28515625" style="12"/>
  </cols>
  <sheetData>
    <row r="1" spans="1:9" ht="15" x14ac:dyDescent="0.25">
      <c r="A1" s="157" t="s">
        <v>83</v>
      </c>
      <c r="B1" s="157"/>
      <c r="C1" s="157"/>
      <c r="D1" s="157"/>
      <c r="E1" s="157"/>
      <c r="F1" s="157"/>
      <c r="G1" s="157"/>
      <c r="H1" s="157"/>
    </row>
    <row r="2" spans="1:9" ht="27.75" customHeight="1" thickBot="1" x14ac:dyDescent="0.3">
      <c r="A2" s="158" t="s">
        <v>59</v>
      </c>
      <c r="B2" s="158"/>
      <c r="C2" s="158"/>
      <c r="D2" s="158"/>
      <c r="E2" s="158"/>
      <c r="F2" s="158"/>
      <c r="G2" s="158"/>
      <c r="H2" s="158"/>
    </row>
    <row r="3" spans="1:9" ht="60.75" thickBot="1" x14ac:dyDescent="0.3">
      <c r="A3" s="37" t="s">
        <v>108</v>
      </c>
      <c r="B3" s="152" t="s">
        <v>107</v>
      </c>
      <c r="C3" s="150"/>
      <c r="D3" s="150"/>
      <c r="E3" s="150"/>
      <c r="F3" s="150"/>
      <c r="G3" s="150"/>
      <c r="H3" s="151"/>
    </row>
    <row r="4" spans="1:9" ht="25.5" customHeight="1" thickBot="1" x14ac:dyDescent="0.3">
      <c r="A4" s="13" t="s">
        <v>84</v>
      </c>
      <c r="B4" s="14" t="s">
        <v>60</v>
      </c>
      <c r="C4" s="15"/>
      <c r="D4" s="15"/>
      <c r="E4" s="15"/>
      <c r="F4" s="15"/>
      <c r="G4" s="15"/>
      <c r="H4" s="16"/>
      <c r="I4" s="159" t="s">
        <v>95</v>
      </c>
    </row>
    <row r="5" spans="1:9" ht="15.75" thickBot="1" x14ac:dyDescent="0.3">
      <c r="A5" s="17" t="s">
        <v>61</v>
      </c>
      <c r="B5" s="18" t="s">
        <v>62</v>
      </c>
      <c r="C5" s="19" t="s">
        <v>111</v>
      </c>
      <c r="D5" s="19" t="s">
        <v>112</v>
      </c>
      <c r="E5" s="19" t="s">
        <v>113</v>
      </c>
      <c r="F5" s="19"/>
      <c r="G5" s="19"/>
      <c r="H5" s="20"/>
      <c r="I5" s="160"/>
    </row>
    <row r="6" spans="1:9" ht="15.75" thickBot="1" x14ac:dyDescent="0.3">
      <c r="A6" s="21" t="s">
        <v>63</v>
      </c>
      <c r="B6" s="22" t="s">
        <v>5</v>
      </c>
      <c r="C6" s="23"/>
      <c r="D6" s="24"/>
      <c r="E6" s="24"/>
      <c r="F6" s="24"/>
      <c r="G6" s="24"/>
      <c r="H6" s="25"/>
      <c r="I6" s="161"/>
    </row>
    <row r="7" spans="1:9" ht="42.75" x14ac:dyDescent="0.2">
      <c r="A7" s="137" t="s">
        <v>64</v>
      </c>
      <c r="B7" s="26" t="s">
        <v>65</v>
      </c>
      <c r="C7" s="23" t="s">
        <v>109</v>
      </c>
      <c r="D7" s="24" t="s">
        <v>109</v>
      </c>
      <c r="E7" s="24" t="s">
        <v>109</v>
      </c>
      <c r="F7" s="24"/>
      <c r="G7" s="24"/>
      <c r="H7" s="25"/>
      <c r="I7" s="38"/>
    </row>
    <row r="8" spans="1:9" ht="28.5" x14ac:dyDescent="0.2">
      <c r="A8" s="137" t="s">
        <v>66</v>
      </c>
      <c r="B8" s="26" t="s">
        <v>65</v>
      </c>
      <c r="C8" s="23" t="s">
        <v>109</v>
      </c>
      <c r="D8" s="24" t="s">
        <v>109</v>
      </c>
      <c r="E8" s="24" t="s">
        <v>109</v>
      </c>
      <c r="F8" s="24"/>
      <c r="G8" s="24"/>
      <c r="H8" s="25"/>
      <c r="I8" s="39"/>
    </row>
    <row r="9" spans="1:9" ht="31.5" customHeight="1" x14ac:dyDescent="0.2">
      <c r="A9" s="137" t="s">
        <v>67</v>
      </c>
      <c r="B9" s="26" t="s">
        <v>65</v>
      </c>
      <c r="C9" s="23" t="s">
        <v>109</v>
      </c>
      <c r="D9" s="24" t="s">
        <v>109</v>
      </c>
      <c r="E9" s="24" t="s">
        <v>109</v>
      </c>
      <c r="F9" s="24"/>
      <c r="G9" s="24"/>
      <c r="H9" s="25"/>
      <c r="I9" s="40"/>
    </row>
    <row r="10" spans="1:9" ht="30" x14ac:dyDescent="0.25">
      <c r="A10" s="27" t="s">
        <v>81</v>
      </c>
      <c r="B10" s="28"/>
      <c r="C10" s="23"/>
      <c r="D10" s="24"/>
      <c r="E10" s="24"/>
      <c r="F10" s="24"/>
      <c r="G10" s="24"/>
      <c r="H10" s="25"/>
      <c r="I10" s="39"/>
    </row>
    <row r="11" spans="1:9" ht="28.5" x14ac:dyDescent="0.2">
      <c r="A11" s="29" t="s">
        <v>68</v>
      </c>
      <c r="B11" s="26" t="s">
        <v>65</v>
      </c>
      <c r="C11" s="23" t="s">
        <v>109</v>
      </c>
      <c r="D11" s="24" t="s">
        <v>114</v>
      </c>
      <c r="E11" s="24" t="s">
        <v>109</v>
      </c>
      <c r="F11" s="24"/>
      <c r="G11" s="24"/>
      <c r="H11" s="25"/>
      <c r="I11" s="39"/>
    </row>
    <row r="12" spans="1:9" x14ac:dyDescent="0.2">
      <c r="A12" s="30" t="s">
        <v>69</v>
      </c>
      <c r="B12" s="26" t="s">
        <v>65</v>
      </c>
      <c r="C12" s="23" t="s">
        <v>109</v>
      </c>
      <c r="D12" s="24" t="s">
        <v>109</v>
      </c>
      <c r="E12" s="24" t="s">
        <v>109</v>
      </c>
      <c r="F12" s="24"/>
      <c r="G12" s="24"/>
      <c r="H12" s="25"/>
      <c r="I12" s="39"/>
    </row>
    <row r="13" spans="1:9" ht="28.5" x14ac:dyDescent="0.2">
      <c r="A13" s="29" t="s">
        <v>70</v>
      </c>
      <c r="B13" s="26" t="s">
        <v>65</v>
      </c>
      <c r="C13" s="23" t="s">
        <v>109</v>
      </c>
      <c r="D13" s="24" t="s">
        <v>109</v>
      </c>
      <c r="E13" s="24" t="s">
        <v>109</v>
      </c>
      <c r="F13" s="24"/>
      <c r="G13" s="24"/>
      <c r="H13" s="25"/>
      <c r="I13" s="39"/>
    </row>
    <row r="14" spans="1:9" ht="28.5" x14ac:dyDescent="0.2">
      <c r="A14" s="29" t="s">
        <v>71</v>
      </c>
      <c r="B14" s="26" t="s">
        <v>65</v>
      </c>
      <c r="C14" s="23"/>
      <c r="D14" s="24"/>
      <c r="E14" s="24"/>
      <c r="F14" s="24"/>
      <c r="G14" s="24"/>
      <c r="H14" s="25"/>
      <c r="I14" s="39"/>
    </row>
    <row r="15" spans="1:9" x14ac:dyDescent="0.2">
      <c r="A15" s="41"/>
      <c r="B15" s="42"/>
      <c r="C15" s="43"/>
      <c r="D15" s="41"/>
      <c r="E15" s="41"/>
      <c r="F15" s="41"/>
      <c r="G15" s="41"/>
      <c r="H15" s="44"/>
      <c r="I15" s="39"/>
    </row>
    <row r="16" spans="1:9" x14ac:dyDescent="0.2">
      <c r="A16" s="15" t="s">
        <v>72</v>
      </c>
      <c r="B16" s="26" t="s">
        <v>73</v>
      </c>
      <c r="C16" s="45"/>
      <c r="D16" s="15"/>
      <c r="E16" s="15"/>
      <c r="F16" s="15"/>
      <c r="G16" s="15"/>
      <c r="H16" s="16"/>
      <c r="I16" s="39"/>
    </row>
    <row r="17" spans="1:9" x14ac:dyDescent="0.2">
      <c r="A17" s="46"/>
      <c r="B17" s="47"/>
      <c r="C17" s="48"/>
      <c r="D17" s="46"/>
      <c r="E17" s="46"/>
      <c r="F17" s="46"/>
      <c r="G17" s="46"/>
      <c r="H17" s="49"/>
      <c r="I17" s="39"/>
    </row>
    <row r="18" spans="1:9" ht="15" thickBot="1" x14ac:dyDescent="0.25">
      <c r="A18" s="15" t="s">
        <v>82</v>
      </c>
      <c r="B18" s="50" t="s">
        <v>60</v>
      </c>
      <c r="C18" s="45" t="s">
        <v>110</v>
      </c>
      <c r="D18" s="15" t="s">
        <v>110</v>
      </c>
      <c r="E18" s="15" t="s">
        <v>110</v>
      </c>
      <c r="F18" s="15"/>
      <c r="G18" s="15"/>
      <c r="H18" s="16"/>
      <c r="I18" s="51"/>
    </row>
  </sheetData>
  <mergeCells count="3">
    <mergeCell ref="A1:H1"/>
    <mergeCell ref="A2:H2"/>
    <mergeCell ref="I4:I6"/>
  </mergeCells>
  <pageMargins left="0.25" right="0.25" top="0.75" bottom="0.75" header="0.3" footer="0.3"/>
  <pageSetup scale="47" fitToHeight="0" orientation="portrait" r:id="rId1"/>
  <headerFooter>
    <oddHeader>&amp;L&amp;BBermuda Government Confidential&amp;B&amp;C&amp;D&amp;RPage &amp;P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2"/>
  <sheetViews>
    <sheetView tabSelected="1" zoomScale="87" zoomScaleNormal="87" zoomScalePageLayoutView="76" workbookViewId="0">
      <pane ySplit="3" topLeftCell="A4" activePane="bottomLeft" state="frozen"/>
      <selection pane="bottomLeft" activeCell="U19" sqref="U19"/>
    </sheetView>
  </sheetViews>
  <sheetFormatPr defaultColWidth="9.28515625" defaultRowHeight="15" x14ac:dyDescent="0.2"/>
  <cols>
    <col min="1" max="1" width="10.42578125" style="52" customWidth="1"/>
    <col min="2" max="2" width="65.7109375" style="57" bestFit="1" customWidth="1"/>
    <col min="3" max="3" width="15.42578125" style="54" bestFit="1" customWidth="1"/>
    <col min="4" max="4" width="18.28515625" style="54" customWidth="1"/>
    <col min="5" max="5" width="13.42578125" style="55" customWidth="1"/>
    <col min="6" max="7" width="14.28515625" style="55" customWidth="1"/>
    <col min="8" max="12" width="14.28515625" style="55" hidden="1" customWidth="1"/>
    <col min="13" max="13" width="13" style="56" customWidth="1"/>
    <col min="14" max="14" width="13.42578125" style="56" customWidth="1"/>
    <col min="15" max="15" width="13.42578125" style="56" bestFit="1" customWidth="1"/>
    <col min="16" max="18" width="13.42578125" style="56" hidden="1" customWidth="1"/>
    <col min="19" max="20" width="13.42578125" style="55" hidden="1" customWidth="1"/>
    <col min="21" max="21" width="45.5703125" style="55" customWidth="1"/>
    <col min="22" max="16384" width="9.28515625" style="55"/>
  </cols>
  <sheetData>
    <row r="1" spans="1:21" ht="54" customHeight="1" thickBot="1" x14ac:dyDescent="0.25">
      <c r="A1" s="156" t="s">
        <v>118</v>
      </c>
      <c r="B1" s="53" t="s">
        <v>117</v>
      </c>
    </row>
    <row r="2" spans="1:21" ht="19.5" customHeight="1" thickBot="1" x14ac:dyDescent="0.25">
      <c r="E2" s="165" t="s">
        <v>42</v>
      </c>
      <c r="F2" s="166"/>
      <c r="G2" s="166"/>
      <c r="H2" s="167"/>
      <c r="I2" s="164"/>
      <c r="J2" s="164"/>
      <c r="K2" s="58"/>
      <c r="L2" s="58"/>
      <c r="M2" s="162" t="s">
        <v>43</v>
      </c>
      <c r="N2" s="163"/>
      <c r="O2" s="163"/>
      <c r="P2" s="164"/>
      <c r="Q2" s="164"/>
      <c r="R2" s="164"/>
      <c r="S2" s="164"/>
      <c r="T2" s="164"/>
      <c r="U2" s="159" t="s">
        <v>95</v>
      </c>
    </row>
    <row r="3" spans="1:21" ht="15.75" thickBot="1" x14ac:dyDescent="0.25">
      <c r="A3" s="59" t="s">
        <v>1</v>
      </c>
      <c r="B3" s="60" t="s">
        <v>23</v>
      </c>
      <c r="C3" s="61" t="s">
        <v>0</v>
      </c>
      <c r="D3" s="59"/>
      <c r="E3" s="62" t="s">
        <v>2</v>
      </c>
      <c r="F3" s="62" t="s">
        <v>3</v>
      </c>
      <c r="G3" s="62" t="s">
        <v>4</v>
      </c>
      <c r="H3" s="62" t="s">
        <v>6</v>
      </c>
      <c r="I3" s="62" t="s">
        <v>7</v>
      </c>
      <c r="J3" s="63" t="s">
        <v>8</v>
      </c>
      <c r="K3" s="52" t="s">
        <v>76</v>
      </c>
      <c r="L3" s="52" t="s">
        <v>77</v>
      </c>
      <c r="M3" s="64" t="s">
        <v>2</v>
      </c>
      <c r="N3" s="65" t="s">
        <v>3</v>
      </c>
      <c r="O3" s="65" t="s">
        <v>4</v>
      </c>
      <c r="P3" s="65" t="s">
        <v>6</v>
      </c>
      <c r="Q3" s="65" t="s">
        <v>7</v>
      </c>
      <c r="R3" s="65" t="s">
        <v>8</v>
      </c>
      <c r="S3" s="65" t="s">
        <v>76</v>
      </c>
      <c r="T3" s="66" t="s">
        <v>77</v>
      </c>
      <c r="U3" s="160"/>
    </row>
    <row r="4" spans="1:21" ht="60.75" thickBot="1" x14ac:dyDescent="0.25">
      <c r="A4" s="67">
        <v>1</v>
      </c>
      <c r="B4" s="68" t="s">
        <v>48</v>
      </c>
      <c r="C4" s="69" t="str">
        <f>IF(C5="","Do not enter data in this cell ",IF(SUM(C5:C11)&lt;&gt;C12,"Weighting Total Differs from Section Total","Do not enter data in this cell"))</f>
        <v>Weighting Total Differs from Section Total</v>
      </c>
      <c r="D4" s="138" t="s">
        <v>105</v>
      </c>
      <c r="E4" s="70" t="s">
        <v>119</v>
      </c>
      <c r="F4" s="70" t="s">
        <v>120</v>
      </c>
      <c r="G4" s="70" t="s">
        <v>121</v>
      </c>
      <c r="H4" s="70" t="s">
        <v>122</v>
      </c>
      <c r="I4" s="70" t="s">
        <v>123</v>
      </c>
      <c r="J4" s="70" t="s">
        <v>124</v>
      </c>
      <c r="K4" s="70" t="s">
        <v>125</v>
      </c>
      <c r="L4" s="70" t="s">
        <v>126</v>
      </c>
      <c r="M4" s="70" t="s">
        <v>119</v>
      </c>
      <c r="N4" s="70" t="s">
        <v>120</v>
      </c>
      <c r="O4" s="70" t="s">
        <v>121</v>
      </c>
      <c r="P4" s="70"/>
      <c r="Q4" s="70" t="s">
        <v>51</v>
      </c>
      <c r="R4" s="70" t="s">
        <v>51</v>
      </c>
      <c r="S4" s="70" t="s">
        <v>51</v>
      </c>
      <c r="T4" s="70" t="s">
        <v>51</v>
      </c>
      <c r="U4" s="161"/>
    </row>
    <row r="5" spans="1:21" ht="54" customHeight="1" x14ac:dyDescent="0.2">
      <c r="A5" s="71">
        <v>1.1000000000000001</v>
      </c>
      <c r="B5" s="144" t="s">
        <v>49</v>
      </c>
      <c r="C5" s="72">
        <v>0.1</v>
      </c>
      <c r="D5" s="147" t="s">
        <v>75</v>
      </c>
      <c r="E5" s="73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126">
        <f>C5*E5</f>
        <v>0</v>
      </c>
      <c r="N5" s="127">
        <f>C5*F5</f>
        <v>0</v>
      </c>
      <c r="O5" s="127">
        <f>C5*G5</f>
        <v>0</v>
      </c>
      <c r="P5" s="127">
        <f>C5*H5</f>
        <v>0</v>
      </c>
      <c r="Q5" s="127"/>
      <c r="R5" s="127"/>
      <c r="S5" s="127"/>
      <c r="T5" s="128"/>
      <c r="U5" s="75"/>
    </row>
    <row r="6" spans="1:21" ht="45" customHeight="1" x14ac:dyDescent="0.2">
      <c r="A6" s="76">
        <v>1.2</v>
      </c>
      <c r="B6" s="144" t="s">
        <v>11</v>
      </c>
      <c r="C6" s="72">
        <v>0.1</v>
      </c>
      <c r="D6" s="147" t="s">
        <v>78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126">
        <f t="shared" ref="M6:M11" si="0">C6*E6</f>
        <v>0</v>
      </c>
      <c r="N6" s="127">
        <f t="shared" ref="N6:N11" si="1">C6*F6</f>
        <v>0</v>
      </c>
      <c r="O6" s="127">
        <f t="shared" ref="O6:O11" si="2">C6*G6</f>
        <v>0</v>
      </c>
      <c r="P6" s="127">
        <f t="shared" ref="P6:P11" si="3">C6*H6</f>
        <v>0</v>
      </c>
      <c r="Q6" s="127"/>
      <c r="R6" s="127"/>
      <c r="S6" s="127"/>
      <c r="T6" s="128"/>
      <c r="U6" s="77"/>
    </row>
    <row r="7" spans="1:21" ht="51" customHeight="1" x14ac:dyDescent="0.2">
      <c r="A7" s="76">
        <v>1.3</v>
      </c>
      <c r="B7" s="144" t="s">
        <v>38</v>
      </c>
      <c r="C7" s="78">
        <v>0.1</v>
      </c>
      <c r="D7" s="147" t="s">
        <v>78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126">
        <f t="shared" si="0"/>
        <v>0</v>
      </c>
      <c r="N7" s="127">
        <f t="shared" si="1"/>
        <v>0</v>
      </c>
      <c r="O7" s="127">
        <f t="shared" si="2"/>
        <v>0</v>
      </c>
      <c r="P7" s="127">
        <f t="shared" si="3"/>
        <v>0</v>
      </c>
      <c r="Q7" s="130"/>
      <c r="R7" s="130"/>
      <c r="S7" s="130"/>
      <c r="T7" s="131"/>
      <c r="U7" s="75"/>
    </row>
    <row r="8" spans="1:21" ht="52.5" customHeight="1" x14ac:dyDescent="0.2">
      <c r="A8" s="79">
        <v>1.4</v>
      </c>
      <c r="B8" s="145" t="s">
        <v>35</v>
      </c>
      <c r="C8" s="72">
        <v>0.1</v>
      </c>
      <c r="D8" s="147" t="s">
        <v>97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126">
        <f t="shared" si="0"/>
        <v>0</v>
      </c>
      <c r="N8" s="127">
        <f t="shared" si="1"/>
        <v>0</v>
      </c>
      <c r="O8" s="127">
        <f t="shared" si="2"/>
        <v>0</v>
      </c>
      <c r="P8" s="127">
        <f t="shared" si="3"/>
        <v>0</v>
      </c>
      <c r="Q8" s="127"/>
      <c r="R8" s="127"/>
      <c r="S8" s="127"/>
      <c r="T8" s="128"/>
      <c r="U8" s="77"/>
    </row>
    <row r="9" spans="1:21" ht="48.75" customHeight="1" x14ac:dyDescent="0.2">
      <c r="A9" s="79">
        <v>1.5</v>
      </c>
      <c r="B9" s="145" t="s">
        <v>41</v>
      </c>
      <c r="C9" s="78">
        <v>0.1</v>
      </c>
      <c r="D9" s="147" t="s">
        <v>79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126">
        <f t="shared" si="0"/>
        <v>0</v>
      </c>
      <c r="N9" s="127">
        <f t="shared" si="1"/>
        <v>0</v>
      </c>
      <c r="O9" s="127">
        <f t="shared" si="2"/>
        <v>0</v>
      </c>
      <c r="P9" s="127">
        <f t="shared" si="3"/>
        <v>0</v>
      </c>
      <c r="Q9" s="130"/>
      <c r="R9" s="130"/>
      <c r="S9" s="130"/>
      <c r="T9" s="131"/>
      <c r="U9" s="77"/>
    </row>
    <row r="10" spans="1:21" ht="39.4" customHeight="1" x14ac:dyDescent="0.2">
      <c r="A10" s="80">
        <v>1.6</v>
      </c>
      <c r="B10" s="146" t="s">
        <v>36</v>
      </c>
      <c r="C10" s="81">
        <v>0.1</v>
      </c>
      <c r="D10" s="147" t="s">
        <v>80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126">
        <f t="shared" si="0"/>
        <v>0</v>
      </c>
      <c r="N10" s="127">
        <f t="shared" si="1"/>
        <v>0</v>
      </c>
      <c r="O10" s="127">
        <f t="shared" si="2"/>
        <v>0</v>
      </c>
      <c r="P10" s="127">
        <f t="shared" si="3"/>
        <v>0</v>
      </c>
      <c r="Q10" s="133"/>
      <c r="R10" s="133"/>
      <c r="S10" s="133"/>
      <c r="T10" s="134"/>
      <c r="U10" s="77"/>
    </row>
    <row r="11" spans="1:21" ht="42.75" x14ac:dyDescent="0.2">
      <c r="A11" s="80">
        <v>1.7</v>
      </c>
      <c r="B11" s="145" t="s">
        <v>37</v>
      </c>
      <c r="C11" s="81">
        <v>0.4</v>
      </c>
      <c r="D11" s="147" t="s">
        <v>69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126">
        <f t="shared" si="0"/>
        <v>0</v>
      </c>
      <c r="N11" s="127">
        <f t="shared" si="1"/>
        <v>0</v>
      </c>
      <c r="O11" s="127">
        <f t="shared" si="2"/>
        <v>0</v>
      </c>
      <c r="P11" s="127">
        <f t="shared" si="3"/>
        <v>0</v>
      </c>
      <c r="Q11" s="132"/>
      <c r="R11" s="132"/>
      <c r="S11" s="132"/>
      <c r="T11" s="135"/>
      <c r="U11" s="77"/>
    </row>
    <row r="12" spans="1:21" ht="32.25" customHeight="1" thickBot="1" x14ac:dyDescent="0.25">
      <c r="A12" s="82" t="s">
        <v>15</v>
      </c>
      <c r="B12" s="83" t="s">
        <v>10</v>
      </c>
      <c r="C12" s="84">
        <v>0.3</v>
      </c>
      <c r="D12" s="85"/>
      <c r="E12" s="86">
        <f t="shared" ref="E12:J12" si="4">SUM(E5:E11)</f>
        <v>0</v>
      </c>
      <c r="F12" s="86">
        <f t="shared" si="4"/>
        <v>0</v>
      </c>
      <c r="G12" s="86">
        <f t="shared" si="4"/>
        <v>0</v>
      </c>
      <c r="H12" s="86">
        <f t="shared" si="4"/>
        <v>0</v>
      </c>
      <c r="I12" s="86">
        <f t="shared" si="4"/>
        <v>0</v>
      </c>
      <c r="J12" s="86">
        <f t="shared" si="4"/>
        <v>0</v>
      </c>
      <c r="K12" s="86">
        <f t="shared" ref="K12:L12" si="5">SUM(K5:K11)</f>
        <v>0</v>
      </c>
      <c r="L12" s="86">
        <f t="shared" si="5"/>
        <v>0</v>
      </c>
      <c r="M12" s="87">
        <f>SUM(M5:M11)*$C12</f>
        <v>0</v>
      </c>
      <c r="N12" s="87">
        <f t="shared" ref="N12:T12" si="6">SUM(N5:N11)*$C12</f>
        <v>0</v>
      </c>
      <c r="O12" s="87">
        <f t="shared" si="6"/>
        <v>0</v>
      </c>
      <c r="P12" s="87">
        <f t="shared" si="6"/>
        <v>0</v>
      </c>
      <c r="Q12" s="87">
        <f t="shared" si="6"/>
        <v>0</v>
      </c>
      <c r="R12" s="87">
        <f t="shared" si="6"/>
        <v>0</v>
      </c>
      <c r="S12" s="87">
        <f t="shared" si="6"/>
        <v>0</v>
      </c>
      <c r="T12" s="87">
        <f t="shared" si="6"/>
        <v>0</v>
      </c>
      <c r="U12" s="77"/>
    </row>
    <row r="13" spans="1:21" ht="54" customHeight="1" x14ac:dyDescent="0.2">
      <c r="A13" s="88">
        <v>2</v>
      </c>
      <c r="B13" s="68" t="s">
        <v>9</v>
      </c>
      <c r="C13" s="69" t="str">
        <f>IF(C14="","Do not enter data in this cell ",IF(SUM(C14:C20)&lt;&gt;C21,"Weighting Total Differs from Section Total","Do not enter data in this cell"))</f>
        <v>Weighting Total Differs from Section Total</v>
      </c>
      <c r="D13" s="89"/>
      <c r="E13" s="90" t="str">
        <f>E4</f>
        <v>Contractor 1</v>
      </c>
      <c r="F13" s="90" t="str">
        <f t="shared" ref="F13:T13" si="7">F4</f>
        <v>Contractor 2</v>
      </c>
      <c r="G13" s="90" t="str">
        <f t="shared" si="7"/>
        <v>Contractor 3</v>
      </c>
      <c r="H13" s="90" t="str">
        <f t="shared" si="7"/>
        <v>Contractor 4</v>
      </c>
      <c r="I13" s="90" t="str">
        <f t="shared" si="7"/>
        <v>Contractor 5</v>
      </c>
      <c r="J13" s="90" t="str">
        <f t="shared" si="7"/>
        <v>Contractor 6</v>
      </c>
      <c r="K13" s="90" t="str">
        <f t="shared" ref="K13:L13" si="8">K4</f>
        <v>Contractor 7</v>
      </c>
      <c r="L13" s="90" t="str">
        <f t="shared" si="8"/>
        <v>Contractor 8</v>
      </c>
      <c r="M13" s="90" t="str">
        <f t="shared" si="7"/>
        <v>Contractor 1</v>
      </c>
      <c r="N13" s="90" t="str">
        <f t="shared" si="7"/>
        <v>Contractor 2</v>
      </c>
      <c r="O13" s="90" t="str">
        <f t="shared" si="7"/>
        <v>Contractor 3</v>
      </c>
      <c r="P13" s="90">
        <f t="shared" si="7"/>
        <v>0</v>
      </c>
      <c r="Q13" s="90" t="str">
        <f t="shared" ref="Q13:R13" si="9">Q4</f>
        <v>Bidder's Name</v>
      </c>
      <c r="R13" s="90" t="str">
        <f t="shared" si="9"/>
        <v>Bidder's Name</v>
      </c>
      <c r="S13" s="90" t="str">
        <f t="shared" si="7"/>
        <v>Bidder's Name</v>
      </c>
      <c r="T13" s="90" t="str">
        <f t="shared" si="7"/>
        <v>Bidder's Name</v>
      </c>
      <c r="U13" s="75"/>
    </row>
    <row r="14" spans="1:21" ht="38.25" customHeight="1" x14ac:dyDescent="0.2">
      <c r="A14" s="91">
        <v>2.1</v>
      </c>
      <c r="B14" s="92" t="s">
        <v>40</v>
      </c>
      <c r="C14" s="72">
        <v>0.7</v>
      </c>
      <c r="D14" s="148" t="s">
        <v>98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126">
        <f>C14*E14</f>
        <v>0</v>
      </c>
      <c r="N14" s="127">
        <f>C14*F14</f>
        <v>0</v>
      </c>
      <c r="O14" s="127">
        <f>C14*G14</f>
        <v>0</v>
      </c>
      <c r="P14" s="127">
        <f>C14*H14</f>
        <v>0</v>
      </c>
      <c r="Q14" s="127"/>
      <c r="R14" s="127"/>
      <c r="S14" s="127"/>
      <c r="T14" s="128"/>
      <c r="U14" s="77"/>
    </row>
    <row r="15" spans="1:21" ht="32.25" customHeight="1" x14ac:dyDescent="0.2">
      <c r="A15" s="91">
        <v>2.2000000000000002</v>
      </c>
      <c r="B15" s="92" t="s">
        <v>39</v>
      </c>
      <c r="C15" s="72">
        <v>0.2</v>
      </c>
      <c r="D15" s="149" t="s">
        <v>74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126">
        <f t="shared" ref="M15:M16" si="10">C15*E15</f>
        <v>0</v>
      </c>
      <c r="N15" s="127">
        <f t="shared" ref="N15:N16" si="11">C15*F15</f>
        <v>0</v>
      </c>
      <c r="O15" s="127">
        <f t="shared" ref="O15:O16" si="12">C15*G15</f>
        <v>0</v>
      </c>
      <c r="P15" s="127">
        <f t="shared" ref="P15:P16" si="13">C15*H15</f>
        <v>0</v>
      </c>
      <c r="Q15" s="133"/>
      <c r="R15" s="133"/>
      <c r="S15" s="133"/>
      <c r="T15" s="134"/>
      <c r="U15" s="75"/>
    </row>
    <row r="16" spans="1:21" ht="32.25" customHeight="1" x14ac:dyDescent="0.2">
      <c r="A16" s="93">
        <v>2.2999999999999998</v>
      </c>
      <c r="B16" s="94" t="s">
        <v>32</v>
      </c>
      <c r="C16" s="95">
        <v>0.1</v>
      </c>
      <c r="D16" s="149" t="s">
        <v>74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126">
        <f t="shared" si="10"/>
        <v>0</v>
      </c>
      <c r="N16" s="127">
        <f t="shared" si="11"/>
        <v>0</v>
      </c>
      <c r="O16" s="127">
        <f t="shared" si="12"/>
        <v>0</v>
      </c>
      <c r="P16" s="127">
        <f t="shared" si="13"/>
        <v>0</v>
      </c>
      <c r="Q16" s="133"/>
      <c r="R16" s="133"/>
      <c r="S16" s="133"/>
      <c r="T16" s="134"/>
      <c r="U16" s="75"/>
    </row>
    <row r="17" spans="1:21" ht="30" customHeight="1" thickBot="1" x14ac:dyDescent="0.25">
      <c r="A17" s="96" t="s">
        <v>16</v>
      </c>
      <c r="B17" s="97" t="s">
        <v>13</v>
      </c>
      <c r="C17" s="98">
        <v>0.4</v>
      </c>
      <c r="D17" s="112"/>
      <c r="E17" s="99">
        <f t="shared" ref="E17:J17" si="14">SUM(E14:E16)</f>
        <v>0</v>
      </c>
      <c r="F17" s="99">
        <f t="shared" si="14"/>
        <v>0</v>
      </c>
      <c r="G17" s="99">
        <f t="shared" si="14"/>
        <v>0</v>
      </c>
      <c r="H17" s="99">
        <f t="shared" si="14"/>
        <v>0</v>
      </c>
      <c r="I17" s="99">
        <f t="shared" si="14"/>
        <v>0</v>
      </c>
      <c r="J17" s="99">
        <f t="shared" si="14"/>
        <v>0</v>
      </c>
      <c r="K17" s="99">
        <f t="shared" ref="K17:L17" si="15">SUM(K14:K16)</f>
        <v>0</v>
      </c>
      <c r="L17" s="99">
        <f t="shared" si="15"/>
        <v>0</v>
      </c>
      <c r="M17" s="87">
        <f>SUM(M14:M16)*$E17</f>
        <v>0</v>
      </c>
      <c r="N17" s="87">
        <f t="shared" ref="N17:T17" si="16">SUM(N14:N16)*$E17</f>
        <v>0</v>
      </c>
      <c r="O17" s="87">
        <f t="shared" si="16"/>
        <v>0</v>
      </c>
      <c r="P17" s="87">
        <f t="shared" si="16"/>
        <v>0</v>
      </c>
      <c r="Q17" s="87">
        <f t="shared" si="16"/>
        <v>0</v>
      </c>
      <c r="R17" s="87">
        <f t="shared" si="16"/>
        <v>0</v>
      </c>
      <c r="S17" s="87">
        <f t="shared" si="16"/>
        <v>0</v>
      </c>
      <c r="T17" s="87">
        <f t="shared" si="16"/>
        <v>0</v>
      </c>
      <c r="U17" s="77"/>
    </row>
    <row r="18" spans="1:21" ht="58.9" customHeight="1" x14ac:dyDescent="0.2">
      <c r="A18" s="67">
        <v>3</v>
      </c>
      <c r="B18" s="100" t="s">
        <v>47</v>
      </c>
      <c r="C18" s="69" t="str">
        <f>IF(C19="","Do not enter data in this cell ",IF(SUM(C19:C25)&lt;&gt;C27,"Weighting Total Differs from Section Total","Do not enter data in this cell"))</f>
        <v>Weighting Total Differs from Section Total</v>
      </c>
      <c r="D18" s="113"/>
      <c r="E18" s="70" t="str">
        <f>E4</f>
        <v>Contractor 1</v>
      </c>
      <c r="F18" s="70" t="str">
        <f t="shared" ref="F18:T18" si="17">F4</f>
        <v>Contractor 2</v>
      </c>
      <c r="G18" s="70" t="str">
        <f t="shared" si="17"/>
        <v>Contractor 3</v>
      </c>
      <c r="H18" s="70" t="str">
        <f t="shared" si="17"/>
        <v>Contractor 4</v>
      </c>
      <c r="I18" s="70" t="str">
        <f t="shared" si="17"/>
        <v>Contractor 5</v>
      </c>
      <c r="J18" s="70" t="str">
        <f t="shared" si="17"/>
        <v>Contractor 6</v>
      </c>
      <c r="K18" s="70" t="str">
        <f t="shared" ref="K18:L18" si="18">K4</f>
        <v>Contractor 7</v>
      </c>
      <c r="L18" s="70" t="str">
        <f t="shared" si="18"/>
        <v>Contractor 8</v>
      </c>
      <c r="M18" s="70" t="str">
        <f t="shared" si="17"/>
        <v>Contractor 1</v>
      </c>
      <c r="N18" s="70" t="str">
        <f t="shared" si="17"/>
        <v>Contractor 2</v>
      </c>
      <c r="O18" s="70" t="str">
        <f t="shared" si="17"/>
        <v>Contractor 3</v>
      </c>
      <c r="P18" s="70"/>
      <c r="Q18" s="70" t="str">
        <f t="shared" ref="Q18:R18" si="19">Q4</f>
        <v>Bidder's Name</v>
      </c>
      <c r="R18" s="70" t="str">
        <f t="shared" si="19"/>
        <v>Bidder's Name</v>
      </c>
      <c r="S18" s="70" t="str">
        <f t="shared" si="17"/>
        <v>Bidder's Name</v>
      </c>
      <c r="T18" s="70" t="str">
        <f t="shared" si="17"/>
        <v>Bidder's Name</v>
      </c>
      <c r="U18" s="75"/>
    </row>
    <row r="19" spans="1:21" ht="72.75" customHeight="1" x14ac:dyDescent="0.2">
      <c r="A19" s="91">
        <v>3.1</v>
      </c>
      <c r="B19" s="92" t="s">
        <v>96</v>
      </c>
      <c r="C19" s="72">
        <v>0.1</v>
      </c>
      <c r="D19" s="149" t="s">
        <v>102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129">
        <f>C19*E19</f>
        <v>0</v>
      </c>
      <c r="N19" s="130">
        <f>C19*F19</f>
        <v>0</v>
      </c>
      <c r="O19" s="130">
        <f>C19*G19</f>
        <v>0</v>
      </c>
      <c r="P19" s="130">
        <f>C19*H19</f>
        <v>0</v>
      </c>
      <c r="Q19" s="130"/>
      <c r="R19" s="130"/>
      <c r="S19" s="130"/>
      <c r="T19" s="131"/>
      <c r="U19" s="75"/>
    </row>
    <row r="20" spans="1:21" ht="33" customHeight="1" x14ac:dyDescent="0.2">
      <c r="A20" s="91">
        <v>3.2</v>
      </c>
      <c r="B20" s="139" t="s">
        <v>50</v>
      </c>
      <c r="C20" s="72">
        <v>0.1</v>
      </c>
      <c r="D20" s="149" t="s">
        <v>101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129">
        <f t="shared" ref="M20:M26" si="20">C20*E20</f>
        <v>0</v>
      </c>
      <c r="N20" s="130">
        <f t="shared" ref="N20:N26" si="21">C20*F20</f>
        <v>0</v>
      </c>
      <c r="O20" s="130">
        <f t="shared" ref="O20:O26" si="22">C20*G20</f>
        <v>0</v>
      </c>
      <c r="P20" s="130">
        <f t="shared" ref="P20:P26" si="23">C20*H20</f>
        <v>0</v>
      </c>
      <c r="Q20" s="130"/>
      <c r="R20" s="130"/>
      <c r="S20" s="130"/>
      <c r="T20" s="131"/>
      <c r="U20" s="75"/>
    </row>
    <row r="21" spans="1:21" ht="28.5" x14ac:dyDescent="0.2">
      <c r="A21" s="91">
        <v>3.3</v>
      </c>
      <c r="B21" s="139" t="s">
        <v>44</v>
      </c>
      <c r="C21" s="72">
        <v>0.1</v>
      </c>
      <c r="D21" s="149" t="s">
        <v>101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129">
        <f t="shared" si="20"/>
        <v>0</v>
      </c>
      <c r="N21" s="130">
        <f t="shared" si="21"/>
        <v>0</v>
      </c>
      <c r="O21" s="130">
        <f t="shared" si="22"/>
        <v>0</v>
      </c>
      <c r="P21" s="130">
        <f t="shared" si="23"/>
        <v>0</v>
      </c>
      <c r="Q21" s="130"/>
      <c r="R21" s="130"/>
      <c r="S21" s="130"/>
      <c r="T21" s="131"/>
      <c r="U21" s="75"/>
    </row>
    <row r="22" spans="1:21" ht="39" customHeight="1" x14ac:dyDescent="0.2">
      <c r="A22" s="91">
        <v>3.4</v>
      </c>
      <c r="B22" s="139" t="s">
        <v>52</v>
      </c>
      <c r="C22" s="154">
        <v>0.1</v>
      </c>
      <c r="D22" s="149" t="s">
        <v>101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9">
        <f t="shared" si="20"/>
        <v>0</v>
      </c>
      <c r="N22" s="130">
        <f t="shared" si="21"/>
        <v>0</v>
      </c>
      <c r="O22" s="130">
        <f t="shared" si="22"/>
        <v>0</v>
      </c>
      <c r="P22" s="130">
        <f t="shared" si="23"/>
        <v>0</v>
      </c>
      <c r="Q22" s="130"/>
      <c r="R22" s="130"/>
      <c r="S22" s="130"/>
      <c r="T22" s="131"/>
      <c r="U22" s="75"/>
    </row>
    <row r="23" spans="1:21" ht="36" customHeight="1" x14ac:dyDescent="0.2">
      <c r="A23" s="91">
        <v>3.5</v>
      </c>
      <c r="B23" s="140" t="s">
        <v>53</v>
      </c>
      <c r="C23" s="154">
        <v>0.1</v>
      </c>
      <c r="D23" s="149" t="s">
        <v>101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9">
        <f t="shared" si="20"/>
        <v>0</v>
      </c>
      <c r="N23" s="130">
        <f t="shared" si="21"/>
        <v>0</v>
      </c>
      <c r="O23" s="130">
        <f t="shared" si="22"/>
        <v>0</v>
      </c>
      <c r="P23" s="130">
        <f t="shared" si="23"/>
        <v>0</v>
      </c>
      <c r="Q23" s="130"/>
      <c r="R23" s="130"/>
      <c r="S23" s="130"/>
      <c r="T23" s="131"/>
      <c r="U23" s="75"/>
    </row>
    <row r="24" spans="1:21" ht="42.75" x14ac:dyDescent="0.2">
      <c r="A24" s="101">
        <v>3.6</v>
      </c>
      <c r="B24" s="141" t="s">
        <v>46</v>
      </c>
      <c r="C24" s="72">
        <v>0.1</v>
      </c>
      <c r="D24" s="149" t="s">
        <v>101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129">
        <f t="shared" si="20"/>
        <v>0</v>
      </c>
      <c r="N24" s="130">
        <f t="shared" si="21"/>
        <v>0</v>
      </c>
      <c r="O24" s="130">
        <f t="shared" si="22"/>
        <v>0</v>
      </c>
      <c r="P24" s="130">
        <f t="shared" si="23"/>
        <v>0</v>
      </c>
      <c r="Q24" s="130"/>
      <c r="R24" s="130"/>
      <c r="S24" s="130"/>
      <c r="T24" s="131"/>
      <c r="U24" s="75"/>
    </row>
    <row r="25" spans="1:21" ht="33.75" customHeight="1" x14ac:dyDescent="0.2">
      <c r="A25" s="102">
        <v>3.7</v>
      </c>
      <c r="B25" s="142" t="s">
        <v>45</v>
      </c>
      <c r="C25" s="78">
        <v>0.1</v>
      </c>
      <c r="D25" s="149" t="s">
        <v>101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129">
        <f t="shared" si="20"/>
        <v>0</v>
      </c>
      <c r="N25" s="130">
        <f t="shared" si="21"/>
        <v>0</v>
      </c>
      <c r="O25" s="130">
        <f t="shared" si="22"/>
        <v>0</v>
      </c>
      <c r="P25" s="130">
        <f t="shared" si="23"/>
        <v>0</v>
      </c>
      <c r="Q25" s="130"/>
      <c r="R25" s="130"/>
      <c r="S25" s="130"/>
      <c r="T25" s="131"/>
      <c r="U25" s="75"/>
    </row>
    <row r="26" spans="1:21" ht="34.5" customHeight="1" x14ac:dyDescent="0.2">
      <c r="A26" s="102">
        <v>3.8</v>
      </c>
      <c r="B26" s="143" t="s">
        <v>106</v>
      </c>
      <c r="C26" s="153">
        <v>0.3</v>
      </c>
      <c r="D26" s="149" t="s">
        <v>101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29">
        <f t="shared" si="20"/>
        <v>0</v>
      </c>
      <c r="N26" s="130">
        <f t="shared" si="21"/>
        <v>0</v>
      </c>
      <c r="O26" s="130">
        <f t="shared" si="22"/>
        <v>0</v>
      </c>
      <c r="P26" s="130">
        <f t="shared" si="23"/>
        <v>0</v>
      </c>
      <c r="Q26" s="129"/>
      <c r="R26" s="129"/>
      <c r="S26" s="129"/>
      <c r="T26" s="136"/>
      <c r="U26" s="75"/>
    </row>
    <row r="27" spans="1:21" ht="25.5" customHeight="1" thickBot="1" x14ac:dyDescent="0.25">
      <c r="A27" s="82" t="s">
        <v>17</v>
      </c>
      <c r="B27" s="83" t="s">
        <v>14</v>
      </c>
      <c r="C27" s="104">
        <v>0.3</v>
      </c>
      <c r="D27" s="105"/>
      <c r="E27" s="86">
        <f t="shared" ref="E27:L27" si="24">SUM(E19:E26)</f>
        <v>0</v>
      </c>
      <c r="F27" s="86">
        <f t="shared" si="24"/>
        <v>0</v>
      </c>
      <c r="G27" s="86">
        <f t="shared" si="24"/>
        <v>0</v>
      </c>
      <c r="H27" s="86">
        <f t="shared" si="24"/>
        <v>0</v>
      </c>
      <c r="I27" s="86">
        <f t="shared" si="24"/>
        <v>0</v>
      </c>
      <c r="J27" s="86">
        <f t="shared" si="24"/>
        <v>0</v>
      </c>
      <c r="K27" s="86">
        <f t="shared" si="24"/>
        <v>0</v>
      </c>
      <c r="L27" s="86">
        <f t="shared" si="24"/>
        <v>0</v>
      </c>
      <c r="M27" s="106">
        <f>SUM(M19:M26)*$C27</f>
        <v>0</v>
      </c>
      <c r="N27" s="106">
        <f t="shared" ref="N27:T27" si="25">SUM(N19:N26)*$C27</f>
        <v>0</v>
      </c>
      <c r="O27" s="106">
        <f t="shared" si="25"/>
        <v>0</v>
      </c>
      <c r="P27" s="106">
        <f t="shared" si="25"/>
        <v>0</v>
      </c>
      <c r="Q27" s="106">
        <f t="shared" si="25"/>
        <v>0</v>
      </c>
      <c r="R27" s="106">
        <f t="shared" si="25"/>
        <v>0</v>
      </c>
      <c r="S27" s="106">
        <f t="shared" si="25"/>
        <v>0</v>
      </c>
      <c r="T27" s="106">
        <f t="shared" si="25"/>
        <v>0</v>
      </c>
      <c r="U27" s="107"/>
    </row>
    <row r="28" spans="1:21" x14ac:dyDescent="0.2">
      <c r="A28" s="117"/>
      <c r="B28" s="118" t="s">
        <v>99</v>
      </c>
      <c r="C28" s="119">
        <f>SUM(C12+C17+C27)</f>
        <v>1</v>
      </c>
      <c r="D28" s="119"/>
      <c r="E28" s="120"/>
      <c r="F28" s="120"/>
      <c r="G28" s="120"/>
      <c r="H28" s="120"/>
      <c r="I28" s="120"/>
      <c r="J28" s="121"/>
      <c r="K28" s="120"/>
      <c r="L28" s="120"/>
      <c r="M28" s="122"/>
      <c r="N28" s="122"/>
      <c r="O28" s="122"/>
      <c r="P28" s="115"/>
      <c r="Q28" s="115"/>
      <c r="R28" s="115"/>
      <c r="S28" s="114"/>
      <c r="T28" s="114"/>
      <c r="U28" s="116"/>
    </row>
    <row r="29" spans="1:21" x14ac:dyDescent="0.2">
      <c r="A29" s="117"/>
      <c r="B29" s="118"/>
      <c r="C29" s="123"/>
      <c r="D29" s="119"/>
      <c r="E29" s="120"/>
      <c r="F29" s="120"/>
      <c r="G29" s="120"/>
      <c r="H29" s="120"/>
      <c r="I29" s="120"/>
      <c r="J29" s="120"/>
      <c r="K29" s="120"/>
      <c r="L29" s="120"/>
      <c r="M29" s="122" t="s">
        <v>5</v>
      </c>
      <c r="N29" s="122"/>
      <c r="O29" s="122"/>
      <c r="P29" s="115"/>
      <c r="Q29" s="115"/>
      <c r="R29" s="115"/>
      <c r="S29" s="114"/>
      <c r="T29" s="114"/>
      <c r="U29" s="116"/>
    </row>
    <row r="30" spans="1:21" x14ac:dyDescent="0.2">
      <c r="B30" s="57" t="s">
        <v>100</v>
      </c>
      <c r="D30" s="124"/>
      <c r="E30" s="155">
        <f>SUM(E17+E12+E27)</f>
        <v>0</v>
      </c>
      <c r="F30" s="155">
        <f t="shared" ref="F30:L30" si="26">SUM(F17+F12+F27)</f>
        <v>0</v>
      </c>
      <c r="G30" s="155">
        <f t="shared" si="26"/>
        <v>0</v>
      </c>
      <c r="H30" s="155">
        <f t="shared" si="26"/>
        <v>0</v>
      </c>
      <c r="I30" s="155">
        <f t="shared" si="26"/>
        <v>0</v>
      </c>
      <c r="J30" s="155">
        <f t="shared" si="26"/>
        <v>0</v>
      </c>
      <c r="K30" s="155">
        <f t="shared" si="26"/>
        <v>0</v>
      </c>
      <c r="L30" s="155">
        <f t="shared" si="26"/>
        <v>0</v>
      </c>
      <c r="M30" s="108"/>
      <c r="N30" s="108"/>
      <c r="O30" s="108"/>
      <c r="P30" s="108"/>
      <c r="Q30" s="108"/>
      <c r="R30" s="108"/>
    </row>
    <row r="31" spans="1:21" ht="15.75" thickBot="1" x14ac:dyDescent="0.25">
      <c r="B31" s="109" t="s">
        <v>12</v>
      </c>
      <c r="C31" s="110" t="s">
        <v>5</v>
      </c>
      <c r="D31" s="110"/>
      <c r="M31" s="125">
        <f>M27++M17+M12</f>
        <v>0</v>
      </c>
      <c r="N31" s="125">
        <f t="shared" ref="N31:T31" si="27">N27++N17+N12</f>
        <v>0</v>
      </c>
      <c r="O31" s="125">
        <f t="shared" si="27"/>
        <v>0</v>
      </c>
      <c r="P31" s="125">
        <f t="shared" si="27"/>
        <v>0</v>
      </c>
      <c r="Q31" s="125">
        <f t="shared" si="27"/>
        <v>0</v>
      </c>
      <c r="R31" s="125">
        <f t="shared" si="27"/>
        <v>0</v>
      </c>
      <c r="S31" s="125">
        <f t="shared" si="27"/>
        <v>0</v>
      </c>
      <c r="T31" s="125">
        <f t="shared" si="27"/>
        <v>0</v>
      </c>
    </row>
    <row r="32" spans="1:21" ht="15.75" thickTop="1" x14ac:dyDescent="0.2"/>
    <row r="33" spans="1:18" x14ac:dyDescent="0.2">
      <c r="A33" s="111"/>
    </row>
    <row r="34" spans="1:18" x14ac:dyDescent="0.2">
      <c r="A34" s="111"/>
    </row>
    <row r="35" spans="1:18" ht="59.25" customHeight="1" x14ac:dyDescent="0.2">
      <c r="A35" s="111"/>
    </row>
    <row r="36" spans="1:18" x14ac:dyDescent="0.2">
      <c r="A36" s="111"/>
    </row>
    <row r="37" spans="1:18" x14ac:dyDescent="0.2">
      <c r="A37" s="111"/>
      <c r="B37" s="55"/>
      <c r="C37" s="55"/>
      <c r="D37" s="55"/>
      <c r="M37" s="55"/>
      <c r="N37" s="55"/>
      <c r="O37" s="55"/>
      <c r="P37" s="55"/>
      <c r="Q37" s="55"/>
      <c r="R37" s="55"/>
    </row>
    <row r="42" spans="1:18" x14ac:dyDescent="0.2">
      <c r="M42" s="56">
        <f>40/15</f>
        <v>2.6666666666666665</v>
      </c>
    </row>
  </sheetData>
  <mergeCells count="3">
    <mergeCell ref="M2:T2"/>
    <mergeCell ref="E2:J2"/>
    <mergeCell ref="U2:U4"/>
  </mergeCells>
  <phoneticPr fontId="0" type="noConversion"/>
  <conditionalFormatting sqref="C4:D4">
    <cfRule type="cellIs" dxfId="2" priority="3" operator="equal">
      <formula>$B$29</formula>
    </cfRule>
  </conditionalFormatting>
  <conditionalFormatting sqref="C13:D13">
    <cfRule type="cellIs" dxfId="1" priority="2" operator="equal">
      <formula>$B$29</formula>
    </cfRule>
  </conditionalFormatting>
  <conditionalFormatting sqref="C18:D18">
    <cfRule type="cellIs" dxfId="0" priority="1" operator="equal">
      <formula>$B$29</formula>
    </cfRule>
  </conditionalFormatting>
  <pageMargins left="0.75" right="0.48" top="0.28999999999999998" bottom="0.22" header="0.27" footer="0.2"/>
  <pageSetup paperSize="3" scale="65" fitToWidth="0" orientation="landscape" r:id="rId1"/>
  <headerFooter alignWithMargins="0">
    <oddHeader xml:space="preserve">&amp;C&amp;"Arial,Bold"&amp;12Government of Bermuda                      
Tender Evaluation Matrix
&amp;KFF0000DRAFT&amp;K000000 &amp;KFF0000FOR DISCUSSION AND&amp;"Arial,Bold Italic"&amp;KFF0000/&amp;"Arial,Bold"&amp;KFF0000OR CONSULTATION ONLY&amp;K000000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4"/>
  <sheetViews>
    <sheetView view="pageBreakPreview" topLeftCell="A16" zoomScaleNormal="100" zoomScaleSheetLayoutView="100" workbookViewId="0">
      <selection activeCell="B16" sqref="B16"/>
    </sheetView>
  </sheetViews>
  <sheetFormatPr defaultColWidth="18.28515625" defaultRowHeight="12.75" x14ac:dyDescent="0.2"/>
  <cols>
    <col min="1" max="1" width="19" style="2" customWidth="1"/>
    <col min="2" max="2" width="131" style="2" customWidth="1"/>
    <col min="3" max="3" width="26.7109375" style="2" customWidth="1"/>
    <col min="4" max="4" width="41.7109375" style="2" customWidth="1"/>
    <col min="5" max="16384" width="18.28515625" style="2"/>
  </cols>
  <sheetData>
    <row r="1" spans="1:4" ht="16.5" thickBot="1" x14ac:dyDescent="0.3">
      <c r="A1" s="36" t="s">
        <v>18</v>
      </c>
      <c r="B1" s="31"/>
      <c r="C1" s="1" t="s">
        <v>5</v>
      </c>
      <c r="D1" s="1" t="s">
        <v>5</v>
      </c>
    </row>
    <row r="2" spans="1:4" ht="59.25" customHeight="1" thickBot="1" x14ac:dyDescent="0.25">
      <c r="A2" s="32" t="s">
        <v>103</v>
      </c>
      <c r="B2" s="33" t="s">
        <v>104</v>
      </c>
      <c r="D2" s="1" t="s">
        <v>5</v>
      </c>
    </row>
    <row r="3" spans="1:4" ht="13.5" thickBot="1" x14ac:dyDescent="0.25">
      <c r="A3" s="10" t="s">
        <v>19</v>
      </c>
      <c r="B3" s="3" t="s">
        <v>54</v>
      </c>
    </row>
    <row r="4" spans="1:4" ht="32.25" customHeight="1" thickBot="1" x14ac:dyDescent="0.25">
      <c r="A4" s="11" t="s">
        <v>20</v>
      </c>
      <c r="B4" s="3" t="s">
        <v>85</v>
      </c>
    </row>
    <row r="5" spans="1:4" ht="23.25" customHeight="1" thickBot="1" x14ac:dyDescent="0.25">
      <c r="A5" s="9" t="s">
        <v>22</v>
      </c>
      <c r="B5" s="3" t="s">
        <v>86</v>
      </c>
    </row>
    <row r="6" spans="1:4" ht="44.25" customHeight="1" thickBot="1" x14ac:dyDescent="0.25">
      <c r="A6" s="9" t="s">
        <v>21</v>
      </c>
      <c r="B6" s="3" t="s">
        <v>87</v>
      </c>
    </row>
    <row r="7" spans="1:4" ht="18" x14ac:dyDescent="0.25">
      <c r="A7" s="169" t="s">
        <v>94</v>
      </c>
      <c r="B7" s="169"/>
    </row>
    <row r="8" spans="1:4" ht="19.5" customHeight="1" thickBot="1" x14ac:dyDescent="0.25">
      <c r="A8" s="168" t="s">
        <v>24</v>
      </c>
      <c r="B8" s="168"/>
    </row>
    <row r="9" spans="1:4" ht="24.75" customHeight="1" x14ac:dyDescent="0.2">
      <c r="A9" s="5">
        <v>1.1000000000000001</v>
      </c>
      <c r="B9" s="6" t="s">
        <v>55</v>
      </c>
    </row>
    <row r="10" spans="1:4" ht="24" customHeight="1" x14ac:dyDescent="0.2">
      <c r="A10" s="8">
        <v>1.2</v>
      </c>
      <c r="B10" s="7" t="s">
        <v>56</v>
      </c>
    </row>
    <row r="11" spans="1:4" ht="25.5" x14ac:dyDescent="0.2">
      <c r="A11" s="8">
        <v>1.3</v>
      </c>
      <c r="B11" s="34" t="s">
        <v>88</v>
      </c>
    </row>
    <row r="12" spans="1:4" ht="26.25" customHeight="1" x14ac:dyDescent="0.2">
      <c r="A12" s="8">
        <v>1.4</v>
      </c>
      <c r="B12" s="7" t="s">
        <v>25</v>
      </c>
    </row>
    <row r="13" spans="1:4" ht="17.25" customHeight="1" x14ac:dyDescent="0.2">
      <c r="A13" s="8">
        <v>1.5</v>
      </c>
      <c r="B13" s="7" t="s">
        <v>26</v>
      </c>
    </row>
    <row r="14" spans="1:4" ht="25.5" customHeight="1" x14ac:dyDescent="0.2">
      <c r="A14" s="8">
        <v>1.6</v>
      </c>
      <c r="B14" s="7" t="s">
        <v>27</v>
      </c>
    </row>
    <row r="15" spans="1:4" ht="24.75" customHeight="1" x14ac:dyDescent="0.2">
      <c r="A15" s="8">
        <v>1.7</v>
      </c>
      <c r="B15" s="7" t="s">
        <v>28</v>
      </c>
    </row>
    <row r="16" spans="1:4" ht="25.5" x14ac:dyDescent="0.2">
      <c r="A16" s="8" t="s">
        <v>29</v>
      </c>
      <c r="B16" s="7" t="s">
        <v>116</v>
      </c>
    </row>
    <row r="17" spans="1:2" ht="29.25" customHeight="1" x14ac:dyDescent="0.2">
      <c r="A17" s="8" t="s">
        <v>30</v>
      </c>
      <c r="B17" s="7" t="s">
        <v>115</v>
      </c>
    </row>
    <row r="18" spans="1:2" ht="30" customHeight="1" x14ac:dyDescent="0.2">
      <c r="A18" s="8">
        <v>2.2000000000000002</v>
      </c>
      <c r="B18" s="7" t="s">
        <v>33</v>
      </c>
    </row>
    <row r="19" spans="1:2" ht="38.25" x14ac:dyDescent="0.2">
      <c r="A19" s="8">
        <v>2.2999999999999998</v>
      </c>
      <c r="B19" s="7" t="s">
        <v>89</v>
      </c>
    </row>
    <row r="20" spans="1:2" ht="24" customHeight="1" x14ac:dyDescent="0.2">
      <c r="A20" s="8">
        <v>3.1</v>
      </c>
      <c r="B20" s="7" t="s">
        <v>31</v>
      </c>
    </row>
    <row r="21" spans="1:2" ht="24" customHeight="1" x14ac:dyDescent="0.2">
      <c r="A21" s="8">
        <v>3.2</v>
      </c>
      <c r="B21" s="7" t="s">
        <v>57</v>
      </c>
    </row>
    <row r="22" spans="1:2" ht="24" customHeight="1" x14ac:dyDescent="0.2">
      <c r="A22" s="8">
        <v>3.3</v>
      </c>
      <c r="B22" s="34" t="s">
        <v>58</v>
      </c>
    </row>
    <row r="23" spans="1:2" ht="24" customHeight="1" x14ac:dyDescent="0.2">
      <c r="A23" s="8">
        <v>3.4</v>
      </c>
      <c r="B23" s="34" t="s">
        <v>90</v>
      </c>
    </row>
    <row r="24" spans="1:2" ht="24" customHeight="1" x14ac:dyDescent="0.2">
      <c r="A24" s="8">
        <v>3.5</v>
      </c>
      <c r="B24" s="34" t="s">
        <v>91</v>
      </c>
    </row>
    <row r="25" spans="1:2" ht="25.5" x14ac:dyDescent="0.2">
      <c r="A25" s="8">
        <v>3.6</v>
      </c>
      <c r="B25" s="7" t="s">
        <v>34</v>
      </c>
    </row>
    <row r="26" spans="1:2" ht="34.5" customHeight="1" x14ac:dyDescent="0.2">
      <c r="A26" s="8">
        <v>3.7</v>
      </c>
      <c r="B26" s="34" t="s">
        <v>92</v>
      </c>
    </row>
    <row r="27" spans="1:2" ht="34.5" customHeight="1" x14ac:dyDescent="0.2">
      <c r="A27" s="35">
        <v>3.8</v>
      </c>
      <c r="B27" s="31" t="s">
        <v>93</v>
      </c>
    </row>
    <row r="28" spans="1:2" x14ac:dyDescent="0.2">
      <c r="A28" s="4"/>
    </row>
    <row r="29" spans="1:2" x14ac:dyDescent="0.2">
      <c r="A29" s="4"/>
    </row>
    <row r="30" spans="1:2" x14ac:dyDescent="0.2">
      <c r="A30" s="4"/>
    </row>
    <row r="31" spans="1:2" x14ac:dyDescent="0.2">
      <c r="A31" s="4"/>
    </row>
    <row r="32" spans="1:2" x14ac:dyDescent="0.2">
      <c r="A32" s="4"/>
    </row>
    <row r="33" spans="1:1" x14ac:dyDescent="0.2">
      <c r="A33" s="4"/>
    </row>
    <row r="34" spans="1:1" x14ac:dyDescent="0.2">
      <c r="A34" s="4"/>
    </row>
  </sheetData>
  <mergeCells count="2">
    <mergeCell ref="A8:B8"/>
    <mergeCell ref="A7:B7"/>
  </mergeCells>
  <pageMargins left="0.25" right="0.25" top="0.75" bottom="0.75" header="0.3" footer="0.3"/>
  <pageSetup paperSize="5" scale="70" fitToWidth="0" orientation="landscape" r:id="rId1"/>
  <headerFooter>
    <oddHeader>&amp;L&amp;A&amp;C&amp;BBermuda Government Confidential&amp;B&amp;RPage &amp;P</oddHeader>
    <oddFooter>Page &amp;P&amp;REvaluation Matrix -July 1, 2020 updated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5" sqref="F25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40" sqref="G40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24" sqref="F24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855e70-4eb6-4263-a6b2-879c2932f6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14249A10AFB47B70F1EAF3CE8ED56" ma:contentTypeVersion="12" ma:contentTypeDescription="Create a new document." ma:contentTypeScope="" ma:versionID="6f1b91e8ada3d15937f2dc482822e051">
  <xsd:schema xmlns:xsd="http://www.w3.org/2001/XMLSchema" xmlns:xs="http://www.w3.org/2001/XMLSchema" xmlns:p="http://schemas.microsoft.com/office/2006/metadata/properties" xmlns:ns3="61855e70-4eb6-4263-a6b2-879c2932f62f" targetNamespace="http://schemas.microsoft.com/office/2006/metadata/properties" ma:root="true" ma:fieldsID="566633c589e1abe28ad124a34f047d19" ns3:_="">
    <xsd:import namespace="61855e70-4eb6-4263-a6b2-879c2932f6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55e70-4eb6-4263-a6b2-879c2932f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C9EEA8-AEA8-41EE-903A-9871B72E5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07DF3-7D13-4523-A218-2C551CE6DE69}">
  <ds:schemaRefs>
    <ds:schemaRef ds:uri="http://schemas.microsoft.com/office/2006/documentManagement/types"/>
    <ds:schemaRef ds:uri="http://purl.org/dc/elements/1.1/"/>
    <ds:schemaRef ds:uri="61855e70-4eb6-4263-a6b2-879c2932f62f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41B0DE-6C7F-46A4-AEBD-CADF5FEAC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55e70-4eb6-4263-a6b2-879c2932f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Admin Checklist</vt:lpstr>
      <vt:lpstr>Evaluation</vt:lpstr>
      <vt:lpstr>Notes &amp; Scoring</vt:lpstr>
      <vt:lpstr> Evaluator 1 Comments</vt:lpstr>
      <vt:lpstr>Evaluator 2 comments</vt:lpstr>
      <vt:lpstr>Evaluator 3 Comments</vt:lpstr>
      <vt:lpstr>Evaluation!Print_Area</vt:lpstr>
      <vt:lpstr>'Notes &amp; Scoring'!Print_Area</vt:lpstr>
    </vt:vector>
  </TitlesOfParts>
  <Company>PricewaterhouseCoopers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ejblair</dc:creator>
  <cp:lastModifiedBy>Ferdy Thorne</cp:lastModifiedBy>
  <cp:lastPrinted>2021-09-27T16:25:11Z</cp:lastPrinted>
  <dcterms:created xsi:type="dcterms:W3CDTF">2005-10-09T15:43:26Z</dcterms:created>
  <dcterms:modified xsi:type="dcterms:W3CDTF">2024-12-19T01:38:05Z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0x010100DD914249A10AFB47B70F1EAF3CE8ED56</vt:lpwstr>
  </property>
</Properties>
</file>